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sabeghi\Desktop\"/>
    </mc:Choice>
  </mc:AlternateContent>
  <xr:revisionPtr revIDLastSave="0" documentId="8_{A03C4036-3A88-40A4-9E40-28DB559B528A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6" l="1"/>
  <c r="C10" i="16"/>
  <c r="I14" i="15"/>
  <c r="K11" i="15" s="1"/>
  <c r="E14" i="15"/>
  <c r="G12" i="15"/>
  <c r="G11" i="15"/>
  <c r="K10" i="15"/>
  <c r="G10" i="15"/>
  <c r="G9" i="15"/>
  <c r="G14" i="15" s="1"/>
  <c r="Q33" i="14"/>
  <c r="O33" i="14"/>
  <c r="M33" i="14"/>
  <c r="K33" i="14"/>
  <c r="I33" i="14"/>
  <c r="G33" i="14"/>
  <c r="E33" i="14"/>
  <c r="C33" i="14"/>
  <c r="U18" i="13"/>
  <c r="S18" i="13"/>
  <c r="Q18" i="13"/>
  <c r="O18" i="13"/>
  <c r="M18" i="13"/>
  <c r="K18" i="13"/>
  <c r="I18" i="13"/>
  <c r="G18" i="13"/>
  <c r="E18" i="13"/>
  <c r="C18" i="13"/>
  <c r="Q19" i="12"/>
  <c r="O19" i="12"/>
  <c r="M19" i="12"/>
  <c r="K19" i="12"/>
  <c r="I19" i="12"/>
  <c r="G19" i="12"/>
  <c r="E19" i="12"/>
  <c r="C19" i="12"/>
  <c r="Q38" i="11"/>
  <c r="O38" i="11"/>
  <c r="M38" i="11"/>
  <c r="K38" i="11"/>
  <c r="I38" i="11"/>
  <c r="G38" i="11"/>
  <c r="E38" i="11"/>
  <c r="C38" i="11"/>
  <c r="S16" i="10"/>
  <c r="Q16" i="10"/>
  <c r="O16" i="10"/>
  <c r="M16" i="10"/>
  <c r="K16" i="10"/>
  <c r="I16" i="10"/>
  <c r="S15" i="9"/>
  <c r="Q15" i="9"/>
  <c r="O15" i="9"/>
  <c r="M15" i="9"/>
  <c r="K15" i="9"/>
  <c r="I15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9" i="6"/>
  <c r="Q19" i="6"/>
  <c r="O19" i="6"/>
  <c r="M19" i="6"/>
  <c r="K19" i="6"/>
  <c r="K10" i="5"/>
  <c r="AI13" i="4"/>
  <c r="AG13" i="4"/>
  <c r="AE13" i="4"/>
  <c r="AC13" i="4"/>
  <c r="AA13" i="4"/>
  <c r="Y13" i="4"/>
  <c r="X13" i="4"/>
  <c r="V13" i="4"/>
  <c r="U13" i="4"/>
  <c r="S13" i="4"/>
  <c r="Q13" i="4"/>
  <c r="O13" i="4"/>
  <c r="Q9" i="3"/>
  <c r="M9" i="3"/>
  <c r="K9" i="3"/>
  <c r="I9" i="3"/>
  <c r="E9" i="3"/>
  <c r="C9" i="3"/>
  <c r="W18" i="2"/>
  <c r="U18" i="2"/>
  <c r="S18" i="2"/>
  <c r="Q18" i="2"/>
  <c r="O18" i="2"/>
  <c r="M18" i="2"/>
  <c r="L18" i="2"/>
  <c r="J18" i="2"/>
  <c r="I18" i="2"/>
  <c r="G18" i="2"/>
  <c r="E18" i="2"/>
  <c r="C18" i="2"/>
  <c r="K13" i="15" l="1"/>
  <c r="K12" i="15"/>
  <c r="K9" i="15"/>
  <c r="K14" i="15" l="1"/>
</calcChain>
</file>

<file path=xl/sharedStrings.xml><?xml version="1.0" encoding="utf-8"?>
<sst xmlns="http://schemas.openxmlformats.org/spreadsheetml/2006/main" count="475" uniqueCount="187">
  <si>
    <t>‫اختصاصی بازارگردانی نماد صنعت و معدن</t>
  </si>
  <si>
    <t>‫صورت وضعیت پورتفوی</t>
  </si>
  <si>
    <t>‫برای ماه منتهی به 1401/01/31</t>
  </si>
  <si>
    <t>‫1- سرمایه گذاری ها</t>
  </si>
  <si>
    <t>‫1-1- سرمایه گذاری در سهام و حق تقدم سهام</t>
  </si>
  <si>
    <t>‫1400/12/29</t>
  </si>
  <si>
    <t>‫تغییرات طی دوره</t>
  </si>
  <si>
    <t>‫1401/01/31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</si>
  <si>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</si>
  <si>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</si>
  <si>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</si>
  <si>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</si>
  <si>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</si>
  <si>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</si>
  <si>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</si>
  <si>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</si>
  <si>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</si>
  <si>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</si>
  <si>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‫توليدي چدن سازان</t>
  </si>
  <si>
    <t>‫شيميايي ايران</t>
  </si>
  <si>
    <t>‫لنت ترمز</t>
  </si>
  <si>
    <t>‫ليزينگ صنعت</t>
  </si>
  <si>
    <t>‫نيرو كلر</t>
  </si>
  <si>
    <t>‫پلي اكريل 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</si>
  <si>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</si>
  <si>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</si>
  <si>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</si>
  <si>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</si>
  <si>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</si>
  <si>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</si>
  <si>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</si>
  <si>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</si>
  <si>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</si>
  <si>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</si>
  <si>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</si>
  <si>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</si>
  <si>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</si>
  <si>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</si>
  <si>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</si>
  <si>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</si>
  <si>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‫اسنادخزانه-م10بودجه99-020807</t>
  </si>
  <si>
    <t>‫خیر</t>
  </si>
  <si>
    <t>‫فرابورس</t>
  </si>
  <si>
    <t>‫1399/08/07</t>
  </si>
  <si>
    <t>‫1402/08/07</t>
  </si>
  <si>
    <t>‫0</t>
  </si>
  <si>
    <t>‫اسنادخزانه-م8بودجه99-020606</t>
  </si>
  <si>
    <t>‫1399/07/06</t>
  </si>
  <si>
    <t>‫1402/06/06</t>
  </si>
  <si>
    <t>‫اسنادخزانه-م9بودجه99-020316</t>
  </si>
  <si>
    <t>‫1399/07/16</t>
  </si>
  <si>
    <t>‫1402/03/16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</si>
  <si>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</si>
  <si>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</si>
  <si>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</si>
  <si>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</si>
  <si>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</si>
  <si>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</si>
  <si>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</si>
  <si>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</si>
  <si>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</si>
  <si>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</si>
  <si>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</si>
  <si>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</si>
  <si>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</si>
  <si>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</si>
  <si>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</si>
  <si>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</si>
  <si>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</si>
  <si>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</si>
  <si>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سامان</t>
  </si>
  <si>
    <t>‫849-40-2561740-3</t>
  </si>
  <si>
    <t>‫جاري</t>
  </si>
  <si>
    <t>‫1398/06/13</t>
  </si>
  <si>
    <t>‫849-40-2561740-4</t>
  </si>
  <si>
    <t>‫849-810-2561740-1</t>
  </si>
  <si>
    <t>‫کوتاه مدت</t>
  </si>
  <si>
    <t>‫1398/01/26</t>
  </si>
  <si>
    <t>‫سپرده بانکی نزد بانک صنعت و معدن</t>
  </si>
  <si>
    <t>‫0103925966006</t>
  </si>
  <si>
    <t>‫1398/10/21</t>
  </si>
  <si>
    <t>‫0103937642009</t>
  </si>
  <si>
    <t>‫1399/09/05</t>
  </si>
  <si>
    <t>‫0203941349003</t>
  </si>
  <si>
    <t>‫1399/12/18</t>
  </si>
  <si>
    <t>‫0203943028001</t>
  </si>
  <si>
    <t>‫1400/02/22</t>
  </si>
  <si>
    <t>‫0203948023007</t>
  </si>
  <si>
    <t>‫1400/06/29</t>
  </si>
  <si>
    <t>‫0203948024005</t>
  </si>
  <si>
    <t>‫0203950058008</t>
  </si>
  <si>
    <t>‫1400/08/29</t>
  </si>
  <si>
    <t>‫10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</si>
  <si>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</si>
  <si>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</si>
  <si>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</si>
  <si>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</si>
  <si>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</si>
  <si>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</si>
  <si>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</si>
  <si>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</si>
  <si>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</si>
  <si>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</si>
  <si>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</si>
  <si>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</si>
  <si>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</si>
  <si>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</si>
  <si>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</si>
  <si>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</si>
  <si>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</si>
  <si>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</si>
  <si>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</si>
  <si>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</si>
  <si>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</si>
  <si>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</si>
  <si>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</si>
  <si>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</si>
  <si>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</si>
  <si>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</si>
  <si>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‫1401/01/28</t>
  </si>
  <si>
    <t>‫1400/04/31</t>
  </si>
  <si>
    <t>‫شركت سرمايه گذاري مس سرچشمه</t>
  </si>
  <si>
    <t>‫1399/05/27</t>
  </si>
  <si>
    <t>‫1400/12/25</t>
  </si>
  <si>
    <t>‫1400/11/30</t>
  </si>
  <si>
    <t>‫1400/10/18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</si>
  <si>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</si>
  <si>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</si>
  <si>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</si>
  <si>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</si>
  <si>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مدت-0203941349003-صنعت و معدن</t>
  </si>
  <si>
    <t>‫1401/01/01</t>
  </si>
  <si>
    <t>‫-</t>
  </si>
  <si>
    <t>‫كوتاه مدت-0203943028001-صنعت و معدن</t>
  </si>
  <si>
    <t>‫كوتاه مدت-0203950058008-صنعت و معدن</t>
  </si>
  <si>
    <t>‫كوتاه مدت-1-2561740-810-849-سامان</t>
  </si>
  <si>
    <t>‫1401/01/09</t>
  </si>
  <si>
    <t>‫كوتاه مدت-2-2561740-810-849-سامان</t>
  </si>
  <si>
    <t>‫1401/01/27</t>
  </si>
  <si>
    <t>‫مرابحه گندم2-واجدشرايط خاص1400</t>
  </si>
  <si>
    <t>‫1400/08/20</t>
  </si>
  <si>
    <t>‫17</t>
  </si>
  <si>
    <t>‫مشاركت دولت-باشرايط خاص140010</t>
  </si>
  <si>
    <t>‫1400/10/26</t>
  </si>
  <si>
    <t>‫سود(زیان) حاصل از فروش اوراق بهادار</t>
  </si>
  <si>
    <t>‫ارزش دفتری</t>
  </si>
  <si>
    <t>‫سود و زیان ناشی از فروش</t>
  </si>
  <si>
    <t>‫اسنادخزانه-م11بودجه98-001013</t>
  </si>
  <si>
    <t>‫اسنادخزانه-م12بودجه98-001111</t>
  </si>
  <si>
    <t>‫اسنادخزانه-م13بودجه97-000518</t>
  </si>
  <si>
    <t>‫اسنادخزانه-م15بودجه98-010406</t>
  </si>
  <si>
    <t>‫اسنادخزانه-م16بودجه97-000407</t>
  </si>
  <si>
    <t>‫اسنادخزانه-م17بودجه98-010512</t>
  </si>
  <si>
    <t>‫اسنادخزانه-م18بودجه97-000525</t>
  </si>
  <si>
    <t>‫اسنادخزانه-م18بودجه98-010614</t>
  </si>
  <si>
    <t>‫اسنادخزانه-م1بودجه99-010621</t>
  </si>
  <si>
    <t>‫اسنادخزانه-م20بودجه97-000324</t>
  </si>
  <si>
    <t>‫اسنادخزانه-م21بودجه97-000728</t>
  </si>
  <si>
    <t>‫اسنادخزانه-م23بودجه97-000824</t>
  </si>
  <si>
    <t>‫اسنادخزانه-م2بودجه98-990430</t>
  </si>
  <si>
    <t>‫اسنادخزانه-م3بودجه97-990721</t>
  </si>
  <si>
    <t>‫اسنادخزانه-م3بودجه98-990521</t>
  </si>
  <si>
    <t>‫اسنادخزانه-م4بودجه97-991022</t>
  </si>
  <si>
    <t>‫اسنادخزانه-م6بودجه98-000519</t>
  </si>
  <si>
    <t>‫اسنادخزانه-م7بودجه98-000719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</si>
  <si>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</si>
  <si>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</si>
  <si>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</si>
  <si>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</si>
  <si>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</si>
  <si>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</si>
  <si>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</si>
  <si>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</si>
  <si>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</si>
  <si>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‫صنعت و معدن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</si>
  <si>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</si>
  <si>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</si>
  <si>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</si>
  <si>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</si>
  <si>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</si>
  <si>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</si>
  <si>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</si>
  <si>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</si>
  <si>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‫سپرده بانکی کوتاه مدت - صنعت و معدن</t>
  </si>
  <si>
    <t>‫849-810-2561740-2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</si>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</sst>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wrapText="1"/>
    </xf>
    <xf numFmtId="3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141371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84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O28"/>
  <sheetViews>
    <sheetView rightToLeft="1" tabSelected="1" topLeftCell="A22" workbookViewId="0">
      <selection activeCell="P22" sqref="P22"/>
    </sheetView>
  </sheetViews>
  <sheetFormatPr defaultRowHeight="15" x14ac:dyDescent="0.25"/>
  <sheetData>
    <row r="8" spans="1:15" ht="18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8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8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8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8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8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8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8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8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8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8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8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8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39.950000000000003" customHeight="1" x14ac:dyDescent="0.45">
      <c r="A22" s="15" t="s"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"/>
      <c r="L22" s="1"/>
      <c r="M22" s="1"/>
      <c r="N22" s="1"/>
      <c r="O22" s="1"/>
    </row>
    <row r="23" spans="1:15" ht="39.950000000000003" customHeight="1" x14ac:dyDescent="0.45">
      <c r="A23" s="15" t="s">
        <v>1</v>
      </c>
      <c r="B23" s="16"/>
      <c r="C23" s="16"/>
      <c r="D23" s="16"/>
      <c r="E23" s="16"/>
      <c r="F23" s="16"/>
      <c r="G23" s="16"/>
      <c r="H23" s="16"/>
      <c r="I23" s="16"/>
      <c r="J23" s="16"/>
      <c r="K23" s="1"/>
      <c r="L23" s="1"/>
      <c r="M23" s="1"/>
      <c r="N23" s="1"/>
      <c r="O23" s="1"/>
    </row>
    <row r="24" spans="1:15" ht="39.950000000000003" customHeight="1" x14ac:dyDescent="0.45">
      <c r="A24" s="15" t="s">
        <v>2</v>
      </c>
      <c r="B24" s="16"/>
      <c r="C24" s="16"/>
      <c r="D24" s="16"/>
      <c r="E24" s="16"/>
      <c r="F24" s="16"/>
      <c r="G24" s="16"/>
      <c r="H24" s="16"/>
      <c r="I24" s="16"/>
      <c r="J24" s="16"/>
      <c r="K24" s="1"/>
      <c r="L24" s="1"/>
      <c r="M24" s="1"/>
      <c r="N24" s="1"/>
      <c r="O24" s="1"/>
    </row>
    <row r="25" spans="1:15" ht="18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8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8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8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8"/>
  <sheetViews>
    <sheetView rightToLeft="1" tabSelected="1" workbookViewId="0">
      <selection activeCell="P22" sqref="P22"/>
    </sheetView>
  </sheetViews>
  <sheetFormatPr defaultRowHeight="15" x14ac:dyDescent="0.2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0.100000000000001" customHeight="1" x14ac:dyDescent="0.45">
      <c r="A2" s="22" t="s">
        <v>96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1" x14ac:dyDescent="0.45">
      <c r="A5" s="23" t="s">
        <v>126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1" x14ac:dyDescent="0.45">
      <c r="A7" s="1"/>
      <c r="B7" s="1"/>
      <c r="C7" s="1"/>
      <c r="D7" s="1"/>
      <c r="E7" s="1"/>
      <c r="F7" s="1"/>
      <c r="G7" s="1"/>
      <c r="H7" s="1"/>
      <c r="I7" s="17" t="s">
        <v>112</v>
      </c>
      <c r="J7" s="18"/>
      <c r="K7" s="18"/>
      <c r="L7" s="18"/>
      <c r="M7" s="18"/>
      <c r="N7" s="1"/>
      <c r="O7" s="17" t="s">
        <v>7</v>
      </c>
      <c r="P7" s="18"/>
      <c r="Q7" s="18"/>
      <c r="R7" s="18"/>
      <c r="S7" s="18"/>
    </row>
    <row r="8" spans="1:19" ht="42" x14ac:dyDescent="0.45">
      <c r="A8" s="14" t="s">
        <v>98</v>
      </c>
      <c r="B8" s="1"/>
      <c r="C8" s="11" t="s">
        <v>127</v>
      </c>
      <c r="D8" s="1"/>
      <c r="E8" s="11" t="s">
        <v>37</v>
      </c>
      <c r="F8" s="1"/>
      <c r="G8" s="11" t="s">
        <v>66</v>
      </c>
      <c r="H8" s="1"/>
      <c r="I8" s="11" t="s">
        <v>128</v>
      </c>
      <c r="J8" s="1"/>
      <c r="K8" s="11" t="s">
        <v>117</v>
      </c>
      <c r="L8" s="1"/>
      <c r="M8" s="11" t="s">
        <v>129</v>
      </c>
      <c r="N8" s="1"/>
      <c r="O8" s="11" t="s">
        <v>128</v>
      </c>
      <c r="P8" s="1"/>
      <c r="Q8" s="11" t="s">
        <v>117</v>
      </c>
      <c r="R8" s="1"/>
      <c r="S8" s="11" t="s">
        <v>129</v>
      </c>
    </row>
    <row r="9" spans="1:19" ht="56.25" x14ac:dyDescent="0.45">
      <c r="A9" s="12" t="s">
        <v>130</v>
      </c>
      <c r="B9" s="1"/>
      <c r="C9" s="5" t="s">
        <v>131</v>
      </c>
      <c r="D9" s="1"/>
      <c r="E9" s="5" t="s">
        <v>132</v>
      </c>
      <c r="F9" s="1"/>
      <c r="G9" s="5" t="s">
        <v>45</v>
      </c>
      <c r="H9" s="1"/>
      <c r="I9" s="4">
        <v>4532</v>
      </c>
      <c r="J9" s="1"/>
      <c r="K9" s="4">
        <v>0</v>
      </c>
      <c r="L9" s="1"/>
      <c r="M9" s="4">
        <v>4532</v>
      </c>
      <c r="N9" s="1"/>
      <c r="O9" s="4">
        <v>559557</v>
      </c>
      <c r="P9" s="1"/>
      <c r="Q9" s="4">
        <v>0</v>
      </c>
      <c r="R9" s="1"/>
      <c r="S9" s="4">
        <v>559557</v>
      </c>
    </row>
    <row r="10" spans="1:19" ht="56.25" x14ac:dyDescent="0.45">
      <c r="A10" s="12" t="s">
        <v>133</v>
      </c>
      <c r="B10" s="1"/>
      <c r="C10" s="5" t="s">
        <v>131</v>
      </c>
      <c r="D10" s="1"/>
      <c r="E10" s="5" t="s">
        <v>132</v>
      </c>
      <c r="F10" s="1"/>
      <c r="G10" s="5" t="s">
        <v>45</v>
      </c>
      <c r="H10" s="1"/>
      <c r="I10" s="4">
        <v>3063167</v>
      </c>
      <c r="J10" s="1"/>
      <c r="K10" s="4">
        <v>0</v>
      </c>
      <c r="L10" s="1"/>
      <c r="M10" s="4">
        <v>3063167</v>
      </c>
      <c r="N10" s="1"/>
      <c r="O10" s="4">
        <v>9538172</v>
      </c>
      <c r="P10" s="1"/>
      <c r="Q10" s="4">
        <v>0</v>
      </c>
      <c r="R10" s="1"/>
      <c r="S10" s="4">
        <v>9538172</v>
      </c>
    </row>
    <row r="11" spans="1:19" ht="56.25" x14ac:dyDescent="0.45">
      <c r="A11" s="12" t="s">
        <v>134</v>
      </c>
      <c r="B11" s="1"/>
      <c r="C11" s="5" t="s">
        <v>131</v>
      </c>
      <c r="D11" s="1"/>
      <c r="E11" s="5" t="s">
        <v>132</v>
      </c>
      <c r="F11" s="1"/>
      <c r="G11" s="5" t="s">
        <v>92</v>
      </c>
      <c r="H11" s="1"/>
      <c r="I11" s="4">
        <v>3629292</v>
      </c>
      <c r="J11" s="1"/>
      <c r="K11" s="4">
        <v>-158</v>
      </c>
      <c r="L11" s="1"/>
      <c r="M11" s="4">
        <v>3629134</v>
      </c>
      <c r="N11" s="1"/>
      <c r="O11" s="4">
        <v>358518431</v>
      </c>
      <c r="P11" s="1"/>
      <c r="Q11" s="4">
        <v>0</v>
      </c>
      <c r="R11" s="1"/>
      <c r="S11" s="4">
        <v>358518431</v>
      </c>
    </row>
    <row r="12" spans="1:19" ht="37.5" x14ac:dyDescent="0.45">
      <c r="A12" s="12" t="s">
        <v>135</v>
      </c>
      <c r="B12" s="1"/>
      <c r="C12" s="5" t="s">
        <v>136</v>
      </c>
      <c r="D12" s="1"/>
      <c r="E12" s="5" t="s">
        <v>132</v>
      </c>
      <c r="F12" s="1"/>
      <c r="G12" s="5" t="s">
        <v>45</v>
      </c>
      <c r="H12" s="1"/>
      <c r="I12" s="4">
        <v>15779724</v>
      </c>
      <c r="J12" s="1"/>
      <c r="K12" s="4">
        <v>0</v>
      </c>
      <c r="L12" s="1"/>
      <c r="M12" s="4">
        <v>15779724</v>
      </c>
      <c r="N12" s="1"/>
      <c r="O12" s="4">
        <v>142368725</v>
      </c>
      <c r="P12" s="1"/>
      <c r="Q12" s="4">
        <v>0</v>
      </c>
      <c r="R12" s="1"/>
      <c r="S12" s="4">
        <v>142368725</v>
      </c>
    </row>
    <row r="13" spans="1:19" ht="37.5" x14ac:dyDescent="0.45">
      <c r="A13" s="12" t="s">
        <v>137</v>
      </c>
      <c r="B13" s="1"/>
      <c r="C13" s="5" t="s">
        <v>138</v>
      </c>
      <c r="D13" s="1"/>
      <c r="E13" s="5" t="s">
        <v>132</v>
      </c>
      <c r="F13" s="1"/>
      <c r="G13" s="5" t="s">
        <v>45</v>
      </c>
      <c r="H13" s="1"/>
      <c r="I13" s="1"/>
      <c r="J13" s="1"/>
      <c r="K13" s="1"/>
      <c r="L13" s="1"/>
      <c r="M13" s="1"/>
      <c r="N13" s="5"/>
      <c r="O13" s="4">
        <v>132701260</v>
      </c>
      <c r="P13" s="1"/>
      <c r="Q13" s="4">
        <v>0</v>
      </c>
      <c r="R13" s="1"/>
      <c r="S13" s="4">
        <v>132701260</v>
      </c>
    </row>
    <row r="14" spans="1:19" ht="37.5" x14ac:dyDescent="0.45">
      <c r="A14" s="12" t="s">
        <v>139</v>
      </c>
      <c r="B14" s="1"/>
      <c r="C14" s="5" t="s">
        <v>132</v>
      </c>
      <c r="D14" s="1"/>
      <c r="E14" s="5" t="s">
        <v>140</v>
      </c>
      <c r="F14" s="1"/>
      <c r="G14" s="5" t="s">
        <v>141</v>
      </c>
      <c r="H14" s="1"/>
      <c r="I14" s="1"/>
      <c r="J14" s="1"/>
      <c r="K14" s="1"/>
      <c r="L14" s="1"/>
      <c r="M14" s="1"/>
      <c r="N14" s="5"/>
      <c r="O14" s="4">
        <v>13277420950</v>
      </c>
      <c r="P14" s="1"/>
      <c r="Q14" s="4">
        <v>0</v>
      </c>
      <c r="R14" s="1"/>
      <c r="S14" s="4">
        <v>13277420950</v>
      </c>
    </row>
    <row r="15" spans="1:19" ht="37.5" x14ac:dyDescent="0.45">
      <c r="A15" s="12" t="s">
        <v>142</v>
      </c>
      <c r="B15" s="1"/>
      <c r="C15" s="5" t="s">
        <v>132</v>
      </c>
      <c r="D15" s="1"/>
      <c r="E15" s="5" t="s">
        <v>143</v>
      </c>
      <c r="F15" s="1"/>
      <c r="G15" s="5" t="s">
        <v>141</v>
      </c>
      <c r="H15" s="1"/>
      <c r="I15" s="1"/>
      <c r="J15" s="1"/>
      <c r="K15" s="1"/>
      <c r="L15" s="1"/>
      <c r="M15" s="1"/>
      <c r="N15" s="5"/>
      <c r="O15" s="4">
        <v>14043623696</v>
      </c>
      <c r="P15" s="1"/>
      <c r="Q15" s="4">
        <v>0</v>
      </c>
      <c r="R15" s="1"/>
      <c r="S15" s="4">
        <v>14043623696</v>
      </c>
    </row>
    <row r="16" spans="1:19" ht="18.75" x14ac:dyDescent="0.45">
      <c r="A16" s="7" t="s">
        <v>24</v>
      </c>
      <c r="B16" s="1"/>
      <c r="C16" s="1"/>
      <c r="D16" s="1"/>
      <c r="E16" s="1"/>
      <c r="F16" s="1"/>
      <c r="G16" s="1"/>
      <c r="H16" s="1"/>
      <c r="I16" s="7">
        <f>SUM(I9:$I$15)</f>
        <v>22476715</v>
      </c>
      <c r="J16" s="1"/>
      <c r="K16" s="7">
        <f>SUM(K9:$K$15)</f>
        <v>-158</v>
      </c>
      <c r="L16" s="1"/>
      <c r="M16" s="7">
        <f>SUM(M9:$M$15)</f>
        <v>22476557</v>
      </c>
      <c r="N16" s="1"/>
      <c r="O16" s="7">
        <f>SUM(O9:$O$15)</f>
        <v>27964730791</v>
      </c>
      <c r="P16" s="1"/>
      <c r="Q16" s="7">
        <f>SUM(Q9:$Q$15)</f>
        <v>0</v>
      </c>
      <c r="R16" s="1"/>
      <c r="S16" s="7">
        <f>SUM(S9:$S$15)</f>
        <v>27964730791</v>
      </c>
    </row>
    <row r="17" spans="1:19" ht="18.75" x14ac:dyDescent="0.45">
      <c r="A17" s="1"/>
      <c r="B17" s="1"/>
      <c r="C17" s="1"/>
      <c r="D17" s="1"/>
      <c r="E17" s="1"/>
      <c r="F17" s="1"/>
      <c r="G17" s="1"/>
      <c r="H17" s="1"/>
      <c r="I17" s="9"/>
      <c r="J17" s="1"/>
      <c r="K17" s="9"/>
      <c r="L17" s="1"/>
      <c r="M17" s="9"/>
      <c r="N17" s="1"/>
      <c r="O17" s="9"/>
      <c r="P17" s="1"/>
      <c r="Q17" s="9"/>
      <c r="R17" s="1"/>
      <c r="S17" s="9"/>
    </row>
    <row r="18" spans="1:19" ht="18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42"/>
  <sheetViews>
    <sheetView rightToLeft="1" tabSelected="1" workbookViewId="0">
      <selection activeCell="P22" sqref="P22"/>
    </sheetView>
  </sheetViews>
  <sheetFormatPr defaultRowHeight="15" x14ac:dyDescent="0.25"/>
  <cols>
    <col min="1" max="1" width="21.28515625" customWidth="1"/>
    <col min="2" max="2" width="1.42578125" customWidth="1"/>
    <col min="3" max="3" width="13.5703125" bestFit="1" customWidth="1"/>
    <col min="4" max="4" width="1.42578125" customWidth="1"/>
    <col min="5" max="5" width="18.140625" bestFit="1" customWidth="1"/>
    <col min="6" max="6" width="1.42578125" customWidth="1"/>
    <col min="7" max="7" width="18.140625" bestFit="1" customWidth="1"/>
    <col min="8" max="8" width="1.42578125" customWidth="1"/>
    <col min="9" max="9" width="18.1406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20.140625" bestFit="1" customWidth="1"/>
  </cols>
  <sheetData>
    <row r="1" spans="1:17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0.100000000000001" customHeight="1" x14ac:dyDescent="0.45">
      <c r="A2" s="22" t="s">
        <v>96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1" x14ac:dyDescent="0.45">
      <c r="A4" s="23" t="s">
        <v>144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8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1" x14ac:dyDescent="0.45">
      <c r="A6" s="1"/>
      <c r="B6" s="1"/>
      <c r="C6" s="17" t="s">
        <v>112</v>
      </c>
      <c r="D6" s="18"/>
      <c r="E6" s="18"/>
      <c r="F6" s="18"/>
      <c r="G6" s="18"/>
      <c r="H6" s="18"/>
      <c r="I6" s="18"/>
      <c r="J6" s="1"/>
      <c r="K6" s="17" t="s">
        <v>7</v>
      </c>
      <c r="L6" s="18"/>
      <c r="M6" s="18"/>
      <c r="N6" s="18"/>
      <c r="O6" s="18"/>
      <c r="P6" s="18"/>
      <c r="Q6" s="18"/>
    </row>
    <row r="7" spans="1:17" ht="42" x14ac:dyDescent="0.45">
      <c r="A7" s="14" t="s">
        <v>98</v>
      </c>
      <c r="B7" s="1"/>
      <c r="C7" s="11" t="s">
        <v>9</v>
      </c>
      <c r="D7" s="1"/>
      <c r="E7" s="11" t="s">
        <v>11</v>
      </c>
      <c r="F7" s="1"/>
      <c r="G7" s="11" t="s">
        <v>145</v>
      </c>
      <c r="H7" s="1"/>
      <c r="I7" s="11" t="s">
        <v>146</v>
      </c>
      <c r="J7" s="1"/>
      <c r="K7" s="11" t="s">
        <v>9</v>
      </c>
      <c r="L7" s="1"/>
      <c r="M7" s="11" t="s">
        <v>11</v>
      </c>
      <c r="N7" s="1"/>
      <c r="O7" s="11" t="s">
        <v>145</v>
      </c>
      <c r="P7" s="1"/>
      <c r="Q7" s="11" t="s">
        <v>146</v>
      </c>
    </row>
    <row r="8" spans="1:17" ht="18.75" x14ac:dyDescent="0.45">
      <c r="A8" s="12" t="s">
        <v>17</v>
      </c>
      <c r="B8" s="1"/>
      <c r="C8" s="1"/>
      <c r="D8" s="1"/>
      <c r="E8" s="1"/>
      <c r="F8" s="1"/>
      <c r="G8" s="1"/>
      <c r="H8" s="1"/>
      <c r="I8" s="1"/>
      <c r="J8" s="5"/>
      <c r="K8" s="4">
        <v>22158150</v>
      </c>
      <c r="L8" s="1"/>
      <c r="M8" s="4">
        <v>302303031797</v>
      </c>
      <c r="N8" s="1"/>
      <c r="O8" s="4">
        <v>279095164588</v>
      </c>
      <c r="P8" s="1"/>
      <c r="Q8" s="4">
        <v>23207867209</v>
      </c>
    </row>
    <row r="9" spans="1:17" ht="37.5" x14ac:dyDescent="0.45">
      <c r="A9" s="12" t="s">
        <v>40</v>
      </c>
      <c r="B9" s="1"/>
      <c r="C9" s="1"/>
      <c r="D9" s="1"/>
      <c r="E9" s="1"/>
      <c r="F9" s="1"/>
      <c r="G9" s="1"/>
      <c r="H9" s="1"/>
      <c r="I9" s="1"/>
      <c r="J9" s="5"/>
      <c r="K9" s="4">
        <v>14357</v>
      </c>
      <c r="L9" s="1"/>
      <c r="M9" s="4">
        <v>9397808717</v>
      </c>
      <c r="N9" s="1"/>
      <c r="O9" s="4">
        <v>9359453506</v>
      </c>
      <c r="P9" s="1"/>
      <c r="Q9" s="4">
        <v>38355211</v>
      </c>
    </row>
    <row r="10" spans="1:17" ht="37.5" x14ac:dyDescent="0.45">
      <c r="A10" s="12" t="s">
        <v>147</v>
      </c>
      <c r="B10" s="1"/>
      <c r="C10" s="1"/>
      <c r="D10" s="1"/>
      <c r="E10" s="1"/>
      <c r="F10" s="1"/>
      <c r="G10" s="1"/>
      <c r="H10" s="1"/>
      <c r="I10" s="1"/>
      <c r="J10" s="5"/>
      <c r="K10" s="4">
        <v>918</v>
      </c>
      <c r="L10" s="1"/>
      <c r="M10" s="4">
        <v>735702231</v>
      </c>
      <c r="N10" s="1"/>
      <c r="O10" s="4">
        <v>685709395</v>
      </c>
      <c r="P10" s="1"/>
      <c r="Q10" s="4">
        <v>49992836</v>
      </c>
    </row>
    <row r="11" spans="1:17" ht="37.5" x14ac:dyDescent="0.45">
      <c r="A11" s="12" t="s">
        <v>148</v>
      </c>
      <c r="B11" s="1"/>
      <c r="C11" s="1"/>
      <c r="D11" s="1"/>
      <c r="E11" s="1"/>
      <c r="F11" s="1"/>
      <c r="G11" s="1"/>
      <c r="H11" s="1"/>
      <c r="I11" s="1"/>
      <c r="J11" s="5"/>
      <c r="K11" s="4">
        <v>31008</v>
      </c>
      <c r="L11" s="1"/>
      <c r="M11" s="4">
        <v>24540531208</v>
      </c>
      <c r="N11" s="1"/>
      <c r="O11" s="4">
        <v>22942413207</v>
      </c>
      <c r="P11" s="1"/>
      <c r="Q11" s="4">
        <v>1598118001</v>
      </c>
    </row>
    <row r="12" spans="1:17" ht="37.5" x14ac:dyDescent="0.45">
      <c r="A12" s="12" t="s">
        <v>149</v>
      </c>
      <c r="B12" s="1"/>
      <c r="C12" s="1"/>
      <c r="D12" s="1"/>
      <c r="E12" s="1"/>
      <c r="F12" s="1"/>
      <c r="G12" s="1"/>
      <c r="H12" s="1"/>
      <c r="I12" s="1"/>
      <c r="J12" s="5"/>
      <c r="K12" s="4">
        <v>1683</v>
      </c>
      <c r="L12" s="1"/>
      <c r="M12" s="4">
        <v>1379705491</v>
      </c>
      <c r="N12" s="1"/>
      <c r="O12" s="4">
        <v>1314386263</v>
      </c>
      <c r="P12" s="1"/>
      <c r="Q12" s="4">
        <v>65319228</v>
      </c>
    </row>
    <row r="13" spans="1:17" ht="37.5" x14ac:dyDescent="0.45">
      <c r="A13" s="12" t="s">
        <v>150</v>
      </c>
      <c r="B13" s="1"/>
      <c r="C13" s="1"/>
      <c r="D13" s="1"/>
      <c r="E13" s="1"/>
      <c r="F13" s="1"/>
      <c r="G13" s="1"/>
      <c r="H13" s="1"/>
      <c r="I13" s="1"/>
      <c r="J13" s="5"/>
      <c r="K13" s="4">
        <v>47270</v>
      </c>
      <c r="L13" s="1"/>
      <c r="M13" s="4">
        <v>35426502184</v>
      </c>
      <c r="N13" s="1"/>
      <c r="O13" s="4">
        <v>32793755993</v>
      </c>
      <c r="P13" s="1"/>
      <c r="Q13" s="4">
        <v>2632746191</v>
      </c>
    </row>
    <row r="14" spans="1:17" ht="37.5" x14ac:dyDescent="0.45">
      <c r="A14" s="12" t="s">
        <v>151</v>
      </c>
      <c r="B14" s="1"/>
      <c r="C14" s="1"/>
      <c r="D14" s="1"/>
      <c r="E14" s="1"/>
      <c r="F14" s="1"/>
      <c r="G14" s="1"/>
      <c r="H14" s="1"/>
      <c r="I14" s="1"/>
      <c r="J14" s="5"/>
      <c r="K14" s="4">
        <v>13715</v>
      </c>
      <c r="L14" s="1"/>
      <c r="M14" s="4">
        <v>11788009891</v>
      </c>
      <c r="N14" s="1"/>
      <c r="O14" s="4">
        <v>11011701714</v>
      </c>
      <c r="P14" s="1"/>
      <c r="Q14" s="4">
        <v>776308177</v>
      </c>
    </row>
    <row r="15" spans="1:17" ht="37.5" x14ac:dyDescent="0.45">
      <c r="A15" s="12" t="s">
        <v>152</v>
      </c>
      <c r="B15" s="1"/>
      <c r="C15" s="1"/>
      <c r="D15" s="1"/>
      <c r="E15" s="1"/>
      <c r="F15" s="1"/>
      <c r="G15" s="1"/>
      <c r="H15" s="1"/>
      <c r="I15" s="1"/>
      <c r="J15" s="5"/>
      <c r="K15" s="4">
        <v>14632</v>
      </c>
      <c r="L15" s="1"/>
      <c r="M15" s="4">
        <v>10780352176</v>
      </c>
      <c r="N15" s="1"/>
      <c r="O15" s="4">
        <v>9905224323</v>
      </c>
      <c r="P15" s="1"/>
      <c r="Q15" s="4">
        <v>875127853</v>
      </c>
    </row>
    <row r="16" spans="1:17" ht="37.5" x14ac:dyDescent="0.45">
      <c r="A16" s="12" t="s">
        <v>153</v>
      </c>
      <c r="B16" s="1"/>
      <c r="C16" s="1"/>
      <c r="D16" s="1"/>
      <c r="E16" s="1"/>
      <c r="F16" s="1"/>
      <c r="G16" s="1"/>
      <c r="H16" s="1"/>
      <c r="I16" s="1"/>
      <c r="J16" s="5"/>
      <c r="K16" s="4">
        <v>31799</v>
      </c>
      <c r="L16" s="1"/>
      <c r="M16" s="4">
        <v>26848048436</v>
      </c>
      <c r="N16" s="1"/>
      <c r="O16" s="4">
        <v>25558892694</v>
      </c>
      <c r="P16" s="1"/>
      <c r="Q16" s="4">
        <v>1289155742</v>
      </c>
    </row>
    <row r="17" spans="1:17" ht="37.5" x14ac:dyDescent="0.45">
      <c r="A17" s="12" t="s">
        <v>154</v>
      </c>
      <c r="B17" s="1"/>
      <c r="C17" s="1"/>
      <c r="D17" s="1"/>
      <c r="E17" s="1"/>
      <c r="F17" s="1"/>
      <c r="G17" s="1"/>
      <c r="H17" s="1"/>
      <c r="I17" s="1"/>
      <c r="J17" s="5"/>
      <c r="K17" s="4">
        <v>54937</v>
      </c>
      <c r="L17" s="1"/>
      <c r="M17" s="4">
        <v>39913042841</v>
      </c>
      <c r="N17" s="1"/>
      <c r="O17" s="4">
        <v>36362532575</v>
      </c>
      <c r="P17" s="1"/>
      <c r="Q17" s="4">
        <v>3550510266</v>
      </c>
    </row>
    <row r="18" spans="1:17" ht="37.5" x14ac:dyDescent="0.45">
      <c r="A18" s="12" t="s">
        <v>155</v>
      </c>
      <c r="B18" s="1"/>
      <c r="C18" s="1"/>
      <c r="D18" s="1"/>
      <c r="E18" s="1"/>
      <c r="F18" s="1"/>
      <c r="G18" s="1"/>
      <c r="H18" s="1"/>
      <c r="I18" s="1"/>
      <c r="J18" s="5"/>
      <c r="K18" s="4">
        <v>2844</v>
      </c>
      <c r="L18" s="1"/>
      <c r="M18" s="4">
        <v>2571653201</v>
      </c>
      <c r="N18" s="1"/>
      <c r="O18" s="4">
        <v>2559297120</v>
      </c>
      <c r="P18" s="1"/>
      <c r="Q18" s="4">
        <v>12356081</v>
      </c>
    </row>
    <row r="19" spans="1:17" ht="37.5" x14ac:dyDescent="0.45">
      <c r="A19" s="12" t="s">
        <v>156</v>
      </c>
      <c r="B19" s="1"/>
      <c r="C19" s="1"/>
      <c r="D19" s="1"/>
      <c r="E19" s="1"/>
      <c r="F19" s="1"/>
      <c r="G19" s="1"/>
      <c r="H19" s="1"/>
      <c r="I19" s="1"/>
      <c r="J19" s="5"/>
      <c r="K19" s="4">
        <v>707</v>
      </c>
      <c r="L19" s="1"/>
      <c r="M19" s="4">
        <v>614715811</v>
      </c>
      <c r="N19" s="1"/>
      <c r="O19" s="4">
        <v>583507867</v>
      </c>
      <c r="P19" s="1"/>
      <c r="Q19" s="4">
        <v>31207944</v>
      </c>
    </row>
    <row r="20" spans="1:17" ht="37.5" x14ac:dyDescent="0.45">
      <c r="A20" s="12" t="s">
        <v>157</v>
      </c>
      <c r="B20" s="1"/>
      <c r="C20" s="1"/>
      <c r="D20" s="1"/>
      <c r="E20" s="1"/>
      <c r="F20" s="1"/>
      <c r="G20" s="1"/>
      <c r="H20" s="1"/>
      <c r="I20" s="1"/>
      <c r="J20" s="5"/>
      <c r="K20" s="4">
        <v>40526</v>
      </c>
      <c r="L20" s="1"/>
      <c r="M20" s="4">
        <v>33104480201</v>
      </c>
      <c r="N20" s="1"/>
      <c r="O20" s="4">
        <v>31169242761</v>
      </c>
      <c r="P20" s="1"/>
      <c r="Q20" s="4">
        <v>1935237440</v>
      </c>
    </row>
    <row r="21" spans="1:17" ht="37.5" x14ac:dyDescent="0.45">
      <c r="A21" s="12" t="s">
        <v>158</v>
      </c>
      <c r="B21" s="1"/>
      <c r="C21" s="1"/>
      <c r="D21" s="1"/>
      <c r="E21" s="1"/>
      <c r="F21" s="1"/>
      <c r="G21" s="1"/>
      <c r="H21" s="1"/>
      <c r="I21" s="1"/>
      <c r="J21" s="5"/>
      <c r="K21" s="4">
        <v>13000</v>
      </c>
      <c r="L21" s="1"/>
      <c r="M21" s="4">
        <v>10626290350</v>
      </c>
      <c r="N21" s="1"/>
      <c r="O21" s="4">
        <v>9827393651</v>
      </c>
      <c r="P21" s="1"/>
      <c r="Q21" s="4">
        <v>798896699</v>
      </c>
    </row>
    <row r="22" spans="1:17" ht="37.5" x14ac:dyDescent="0.45">
      <c r="A22" s="12" t="s">
        <v>159</v>
      </c>
      <c r="B22" s="1"/>
      <c r="C22" s="1"/>
      <c r="D22" s="1"/>
      <c r="E22" s="1"/>
      <c r="F22" s="1"/>
      <c r="G22" s="1"/>
      <c r="H22" s="1"/>
      <c r="I22" s="1"/>
      <c r="J22" s="5"/>
      <c r="K22" s="4">
        <v>121711</v>
      </c>
      <c r="L22" s="1"/>
      <c r="M22" s="4">
        <v>120580905961</v>
      </c>
      <c r="N22" s="1"/>
      <c r="O22" s="4">
        <v>116502820908</v>
      </c>
      <c r="P22" s="1"/>
      <c r="Q22" s="4">
        <v>4078085053</v>
      </c>
    </row>
    <row r="23" spans="1:17" ht="37.5" x14ac:dyDescent="0.45">
      <c r="A23" s="12" t="s">
        <v>160</v>
      </c>
      <c r="B23" s="1"/>
      <c r="C23" s="1"/>
      <c r="D23" s="1"/>
      <c r="E23" s="1"/>
      <c r="F23" s="1"/>
      <c r="G23" s="1"/>
      <c r="H23" s="1"/>
      <c r="I23" s="1"/>
      <c r="J23" s="5"/>
      <c r="K23" s="4">
        <v>38763</v>
      </c>
      <c r="L23" s="1"/>
      <c r="M23" s="4">
        <v>37280358664</v>
      </c>
      <c r="N23" s="1"/>
      <c r="O23" s="4">
        <v>35808173153</v>
      </c>
      <c r="P23" s="1"/>
      <c r="Q23" s="4">
        <v>1472185511</v>
      </c>
    </row>
    <row r="24" spans="1:17" ht="37.5" x14ac:dyDescent="0.45">
      <c r="A24" s="12" t="s">
        <v>161</v>
      </c>
      <c r="B24" s="1"/>
      <c r="C24" s="1"/>
      <c r="D24" s="1"/>
      <c r="E24" s="1"/>
      <c r="F24" s="1"/>
      <c r="G24" s="1"/>
      <c r="H24" s="1"/>
      <c r="I24" s="1"/>
      <c r="J24" s="5"/>
      <c r="K24" s="4">
        <v>27611</v>
      </c>
      <c r="L24" s="1"/>
      <c r="M24" s="4">
        <v>27107554116</v>
      </c>
      <c r="N24" s="1"/>
      <c r="O24" s="4">
        <v>26150646596</v>
      </c>
      <c r="P24" s="1"/>
      <c r="Q24" s="4">
        <v>956907520</v>
      </c>
    </row>
    <row r="25" spans="1:17" ht="37.5" x14ac:dyDescent="0.45">
      <c r="A25" s="12" t="s">
        <v>162</v>
      </c>
      <c r="B25" s="1"/>
      <c r="C25" s="1"/>
      <c r="D25" s="1"/>
      <c r="E25" s="1"/>
      <c r="F25" s="1"/>
      <c r="G25" s="1"/>
      <c r="H25" s="1"/>
      <c r="I25" s="1"/>
      <c r="J25" s="5"/>
      <c r="K25" s="4">
        <v>5780</v>
      </c>
      <c r="L25" s="1"/>
      <c r="M25" s="4">
        <v>5400393436</v>
      </c>
      <c r="N25" s="1"/>
      <c r="O25" s="4">
        <v>5120868652</v>
      </c>
      <c r="P25" s="1"/>
      <c r="Q25" s="4">
        <v>279524784</v>
      </c>
    </row>
    <row r="26" spans="1:17" ht="37.5" x14ac:dyDescent="0.45">
      <c r="A26" s="12" t="s">
        <v>163</v>
      </c>
      <c r="B26" s="1"/>
      <c r="C26" s="1"/>
      <c r="D26" s="1"/>
      <c r="E26" s="1"/>
      <c r="F26" s="1"/>
      <c r="G26" s="1"/>
      <c r="H26" s="1"/>
      <c r="I26" s="1"/>
      <c r="J26" s="5"/>
      <c r="K26" s="4">
        <v>8561</v>
      </c>
      <c r="L26" s="1"/>
      <c r="M26" s="4">
        <v>7272429765</v>
      </c>
      <c r="N26" s="1"/>
      <c r="O26" s="4">
        <v>6796226113</v>
      </c>
      <c r="P26" s="1"/>
      <c r="Q26" s="4">
        <v>476203652</v>
      </c>
    </row>
    <row r="27" spans="1:17" ht="37.5" x14ac:dyDescent="0.45">
      <c r="A27" s="12" t="s">
        <v>164</v>
      </c>
      <c r="B27" s="1"/>
      <c r="C27" s="1"/>
      <c r="D27" s="1"/>
      <c r="E27" s="1"/>
      <c r="F27" s="1"/>
      <c r="G27" s="1"/>
      <c r="H27" s="1"/>
      <c r="I27" s="1"/>
      <c r="J27" s="5"/>
      <c r="K27" s="4">
        <v>39521</v>
      </c>
      <c r="L27" s="1"/>
      <c r="M27" s="4">
        <v>32632526555</v>
      </c>
      <c r="N27" s="1"/>
      <c r="O27" s="4">
        <v>30961994590</v>
      </c>
      <c r="P27" s="1"/>
      <c r="Q27" s="4">
        <v>1670531965</v>
      </c>
    </row>
    <row r="28" spans="1:17" ht="37.5" x14ac:dyDescent="0.45">
      <c r="A28" s="12" t="s">
        <v>46</v>
      </c>
      <c r="B28" s="1"/>
      <c r="C28" s="1"/>
      <c r="D28" s="1"/>
      <c r="E28" s="1"/>
      <c r="F28" s="1"/>
      <c r="G28" s="1"/>
      <c r="H28" s="1"/>
      <c r="I28" s="1"/>
      <c r="J28" s="5"/>
      <c r="K28" s="4">
        <v>10428</v>
      </c>
      <c r="L28" s="1"/>
      <c r="M28" s="4">
        <v>7695433037</v>
      </c>
      <c r="N28" s="1"/>
      <c r="O28" s="4">
        <v>7296840354</v>
      </c>
      <c r="P28" s="1"/>
      <c r="Q28" s="4">
        <v>398592683</v>
      </c>
    </row>
    <row r="29" spans="1:17" ht="18.75" x14ac:dyDescent="0.45">
      <c r="A29" s="12" t="s">
        <v>18</v>
      </c>
      <c r="B29" s="1"/>
      <c r="C29" s="4">
        <v>804000</v>
      </c>
      <c r="D29" s="1"/>
      <c r="E29" s="4">
        <v>1824092662</v>
      </c>
      <c r="F29" s="1"/>
      <c r="G29" s="4">
        <v>1553170302</v>
      </c>
      <c r="H29" s="1"/>
      <c r="I29" s="4">
        <v>270922360</v>
      </c>
      <c r="J29" s="1"/>
      <c r="K29" s="4">
        <v>5451117</v>
      </c>
      <c r="L29" s="1"/>
      <c r="M29" s="4">
        <v>84285842106</v>
      </c>
      <c r="N29" s="1"/>
      <c r="O29" s="4">
        <v>86818510166</v>
      </c>
      <c r="P29" s="1"/>
      <c r="Q29" s="4">
        <v>-2532668060</v>
      </c>
    </row>
    <row r="30" spans="1:17" ht="37.5" x14ac:dyDescent="0.45">
      <c r="A30" s="12" t="s">
        <v>121</v>
      </c>
      <c r="B30" s="1"/>
      <c r="C30" s="1"/>
      <c r="D30" s="1"/>
      <c r="E30" s="1"/>
      <c r="F30" s="1"/>
      <c r="G30" s="1"/>
      <c r="H30" s="1"/>
      <c r="I30" s="1"/>
      <c r="J30" s="5"/>
      <c r="K30" s="4">
        <v>66843536</v>
      </c>
      <c r="L30" s="1"/>
      <c r="M30" s="4">
        <v>707775235807</v>
      </c>
      <c r="N30" s="1"/>
      <c r="O30" s="4">
        <v>707775235807</v>
      </c>
      <c r="P30" s="1"/>
      <c r="Q30" s="4">
        <v>0</v>
      </c>
    </row>
    <row r="31" spans="1:17" ht="18.75" x14ac:dyDescent="0.45">
      <c r="A31" s="12" t="s">
        <v>19</v>
      </c>
      <c r="B31" s="1"/>
      <c r="C31" s="4">
        <v>150000</v>
      </c>
      <c r="D31" s="1"/>
      <c r="E31" s="4">
        <v>2967742805</v>
      </c>
      <c r="F31" s="1"/>
      <c r="G31" s="4">
        <v>2454472547</v>
      </c>
      <c r="H31" s="1"/>
      <c r="I31" s="4">
        <v>513270258</v>
      </c>
      <c r="J31" s="1"/>
      <c r="K31" s="4">
        <v>248027095</v>
      </c>
      <c r="L31" s="1"/>
      <c r="M31" s="4">
        <v>4584439717916</v>
      </c>
      <c r="N31" s="1"/>
      <c r="O31" s="4">
        <v>3814911029940</v>
      </c>
      <c r="P31" s="1"/>
      <c r="Q31" s="4">
        <v>769528687976</v>
      </c>
    </row>
    <row r="32" spans="1:17" ht="18.75" x14ac:dyDescent="0.45">
      <c r="A32" s="12" t="s">
        <v>20</v>
      </c>
      <c r="B32" s="1"/>
      <c r="C32" s="4">
        <v>255000</v>
      </c>
      <c r="D32" s="1"/>
      <c r="E32" s="4">
        <v>10335080108</v>
      </c>
      <c r="F32" s="1"/>
      <c r="G32" s="4">
        <v>10733521098</v>
      </c>
      <c r="H32" s="1"/>
      <c r="I32" s="4">
        <v>-398440990</v>
      </c>
      <c r="J32" s="1"/>
      <c r="K32" s="4">
        <v>477705</v>
      </c>
      <c r="L32" s="1"/>
      <c r="M32" s="4">
        <v>20400919101</v>
      </c>
      <c r="N32" s="1"/>
      <c r="O32" s="4">
        <v>21611707994</v>
      </c>
      <c r="P32" s="1"/>
      <c r="Q32" s="4">
        <v>-1210788893</v>
      </c>
    </row>
    <row r="33" spans="1:17" ht="18.75" x14ac:dyDescent="0.45">
      <c r="A33" s="12" t="s">
        <v>21</v>
      </c>
      <c r="B33" s="1"/>
      <c r="C33" s="4">
        <v>4800000</v>
      </c>
      <c r="D33" s="1"/>
      <c r="E33" s="4">
        <v>10872830493</v>
      </c>
      <c r="F33" s="1"/>
      <c r="G33" s="4">
        <v>7646408743</v>
      </c>
      <c r="H33" s="1"/>
      <c r="I33" s="4">
        <v>3226421750</v>
      </c>
      <c r="J33" s="1"/>
      <c r="K33" s="4">
        <v>43666238</v>
      </c>
      <c r="L33" s="1"/>
      <c r="M33" s="4">
        <v>383924514870</v>
      </c>
      <c r="N33" s="1"/>
      <c r="O33" s="4">
        <v>365754091890</v>
      </c>
      <c r="P33" s="1"/>
      <c r="Q33" s="4">
        <v>18170422980</v>
      </c>
    </row>
    <row r="34" spans="1:17" ht="37.5" x14ac:dyDescent="0.45">
      <c r="A34" s="12" t="s">
        <v>139</v>
      </c>
      <c r="B34" s="1"/>
      <c r="C34" s="1"/>
      <c r="D34" s="1"/>
      <c r="E34" s="1"/>
      <c r="F34" s="1"/>
      <c r="G34" s="1"/>
      <c r="H34" s="1"/>
      <c r="I34" s="1"/>
      <c r="J34" s="5"/>
      <c r="K34" s="4">
        <v>530000</v>
      </c>
      <c r="L34" s="1"/>
      <c r="M34" s="4">
        <v>514433040000</v>
      </c>
      <c r="N34" s="1"/>
      <c r="O34" s="4">
        <v>514386292860</v>
      </c>
      <c r="P34" s="1"/>
      <c r="Q34" s="4">
        <v>46747140</v>
      </c>
    </row>
    <row r="35" spans="1:17" ht="37.5" x14ac:dyDescent="0.45">
      <c r="A35" s="12" t="s">
        <v>142</v>
      </c>
      <c r="B35" s="1"/>
      <c r="C35" s="1"/>
      <c r="D35" s="1"/>
      <c r="E35" s="1"/>
      <c r="F35" s="1"/>
      <c r="G35" s="1"/>
      <c r="H35" s="1"/>
      <c r="I35" s="1"/>
      <c r="J35" s="5"/>
      <c r="K35" s="4">
        <v>600000</v>
      </c>
      <c r="L35" s="1"/>
      <c r="M35" s="4">
        <v>593920000000</v>
      </c>
      <c r="N35" s="1"/>
      <c r="O35" s="4">
        <v>576337600000</v>
      </c>
      <c r="P35" s="1"/>
      <c r="Q35" s="4">
        <v>17582400000</v>
      </c>
    </row>
    <row r="36" spans="1:17" ht="18.75" x14ac:dyDescent="0.45">
      <c r="A36" s="12" t="s">
        <v>22</v>
      </c>
      <c r="B36" s="1"/>
      <c r="C36" s="4">
        <v>1250000</v>
      </c>
      <c r="D36" s="1"/>
      <c r="E36" s="4">
        <v>42898112748</v>
      </c>
      <c r="F36" s="1"/>
      <c r="G36" s="4">
        <v>37092800143</v>
      </c>
      <c r="H36" s="1"/>
      <c r="I36" s="4">
        <v>5805312605</v>
      </c>
      <c r="J36" s="1"/>
      <c r="K36" s="4">
        <v>32636193</v>
      </c>
      <c r="L36" s="1"/>
      <c r="M36" s="4">
        <v>1046246639572</v>
      </c>
      <c r="N36" s="1"/>
      <c r="O36" s="4">
        <v>1264240742617</v>
      </c>
      <c r="P36" s="1"/>
      <c r="Q36" s="4">
        <v>-217994103045</v>
      </c>
    </row>
    <row r="37" spans="1:17" ht="18.75" x14ac:dyDescent="0.45">
      <c r="A37" s="12" t="s">
        <v>23</v>
      </c>
      <c r="B37" s="1"/>
      <c r="C37" s="4">
        <v>2850000</v>
      </c>
      <c r="D37" s="1"/>
      <c r="E37" s="4">
        <v>22892088906</v>
      </c>
      <c r="F37" s="1"/>
      <c r="G37" s="4">
        <v>21064831997</v>
      </c>
      <c r="H37" s="1"/>
      <c r="I37" s="4">
        <v>1827256909</v>
      </c>
      <c r="J37" s="1"/>
      <c r="K37" s="4">
        <v>16825500</v>
      </c>
      <c r="L37" s="1"/>
      <c r="M37" s="4">
        <v>144713760034</v>
      </c>
      <c r="N37" s="1"/>
      <c r="O37" s="4">
        <v>147985970105</v>
      </c>
      <c r="P37" s="1"/>
      <c r="Q37" s="4">
        <v>-3272210071</v>
      </c>
    </row>
    <row r="38" spans="1:17" ht="18.75" x14ac:dyDescent="0.45">
      <c r="A38" s="7" t="s">
        <v>24</v>
      </c>
      <c r="B38" s="1"/>
      <c r="C38" s="7">
        <f>SUM(C8:$C$37)</f>
        <v>10109000</v>
      </c>
      <c r="D38" s="1"/>
      <c r="E38" s="7">
        <f>SUM(E8:$E$37)</f>
        <v>91789947722</v>
      </c>
      <c r="F38" s="1"/>
      <c r="G38" s="7">
        <f>SUM(G8:$G$37)</f>
        <v>80545204830</v>
      </c>
      <c r="H38" s="1"/>
      <c r="I38" s="7">
        <f>SUM(I8:$I$37)</f>
        <v>11244742892</v>
      </c>
      <c r="J38" s="1"/>
      <c r="K38" s="7">
        <f>SUM(K8:$K$37)</f>
        <v>437735305</v>
      </c>
      <c r="L38" s="1"/>
      <c r="M38" s="7">
        <f>SUM(M8:$M$37)</f>
        <v>8828139145475</v>
      </c>
      <c r="N38" s="1"/>
      <c r="O38" s="7">
        <f>SUM(O8:$O$37)</f>
        <v>8201627427402</v>
      </c>
      <c r="P38" s="1"/>
      <c r="Q38" s="7">
        <f>SUM(Q8:$Q$37)</f>
        <v>626511718073</v>
      </c>
    </row>
    <row r="39" spans="1:17" ht="18.75" x14ac:dyDescent="0.45">
      <c r="A39" s="1"/>
      <c r="B39" s="1"/>
      <c r="C39" s="9"/>
      <c r="D39" s="1"/>
      <c r="E39" s="9"/>
      <c r="F39" s="1"/>
      <c r="G39" s="9"/>
      <c r="H39" s="1"/>
      <c r="I39" s="9"/>
      <c r="J39" s="1"/>
      <c r="K39" s="9"/>
      <c r="L39" s="1"/>
      <c r="M39" s="9"/>
      <c r="N39" s="1"/>
      <c r="O39" s="9"/>
      <c r="P39" s="1"/>
      <c r="Q39" s="9"/>
    </row>
    <row r="40" spans="1:17" ht="18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8.75" x14ac:dyDescent="0.45">
      <c r="A41" s="24" t="s">
        <v>165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6"/>
    </row>
    <row r="42" spans="1:17" ht="18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</sheetData>
  <mergeCells count="7">
    <mergeCell ref="A41:Q41"/>
    <mergeCell ref="A1:Q1"/>
    <mergeCell ref="A2:Q2"/>
    <mergeCell ref="A3:Q3"/>
    <mergeCell ref="A4:Q4"/>
    <mergeCell ref="C6:I6"/>
    <mergeCell ref="K6:Q6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4"/>
  <sheetViews>
    <sheetView rightToLeft="1" tabSelected="1" workbookViewId="0">
      <selection activeCell="P22" sqref="P22"/>
    </sheetView>
  </sheetViews>
  <sheetFormatPr defaultRowHeight="15" x14ac:dyDescent="0.25"/>
  <cols>
    <col min="1" max="1" width="21.28515625" customWidth="1"/>
    <col min="2" max="2" width="1.42578125" customWidth="1"/>
    <col min="3" max="3" width="14.85546875" bestFit="1" customWidth="1"/>
    <col min="4" max="4" width="1.42578125" customWidth="1"/>
    <col min="5" max="5" width="22.7109375" bestFit="1" customWidth="1"/>
    <col min="6" max="6" width="1.42578125" customWidth="1"/>
    <col min="7" max="7" width="22.7109375" bestFit="1" customWidth="1"/>
    <col min="8" max="8" width="1.42578125" customWidth="1"/>
    <col min="9" max="9" width="21.28515625" bestFit="1" customWidth="1"/>
    <col min="10" max="10" width="1.42578125" customWidth="1"/>
    <col min="11" max="11" width="14.85546875" bestFit="1" customWidth="1"/>
    <col min="12" max="12" width="1.42578125" customWidth="1"/>
    <col min="13" max="13" width="22.7109375" bestFit="1" customWidth="1"/>
    <col min="14" max="14" width="1.42578125" customWidth="1"/>
    <col min="15" max="15" width="22.7109375" bestFit="1" customWidth="1"/>
    <col min="16" max="16" width="1.42578125" customWidth="1"/>
    <col min="17" max="17" width="22.140625" bestFit="1" customWidth="1"/>
  </cols>
  <sheetData>
    <row r="1" spans="1:17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0.100000000000001" customHeight="1" x14ac:dyDescent="0.45">
      <c r="A2" s="22" t="s">
        <v>96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1" x14ac:dyDescent="0.45">
      <c r="A5" s="23" t="s">
        <v>166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1" x14ac:dyDescent="0.45">
      <c r="A7" s="1"/>
      <c r="B7" s="1"/>
      <c r="C7" s="17" t="s">
        <v>112</v>
      </c>
      <c r="D7" s="18"/>
      <c r="E7" s="18"/>
      <c r="F7" s="18"/>
      <c r="G7" s="18"/>
      <c r="H7" s="18"/>
      <c r="I7" s="18"/>
      <c r="J7" s="1"/>
      <c r="K7" s="17" t="s">
        <v>7</v>
      </c>
      <c r="L7" s="18"/>
      <c r="M7" s="18"/>
      <c r="N7" s="18"/>
      <c r="O7" s="18"/>
      <c r="P7" s="18"/>
      <c r="Q7" s="18"/>
    </row>
    <row r="8" spans="1:17" ht="42" x14ac:dyDescent="0.45">
      <c r="A8" s="14" t="s">
        <v>98</v>
      </c>
      <c r="B8" s="1"/>
      <c r="C8" s="11" t="s">
        <v>9</v>
      </c>
      <c r="D8" s="1"/>
      <c r="E8" s="11" t="s">
        <v>11</v>
      </c>
      <c r="F8" s="1"/>
      <c r="G8" s="11" t="s">
        <v>145</v>
      </c>
      <c r="H8" s="1"/>
      <c r="I8" s="11" t="s">
        <v>167</v>
      </c>
      <c r="J8" s="1"/>
      <c r="K8" s="11" t="s">
        <v>9</v>
      </c>
      <c r="L8" s="1"/>
      <c r="M8" s="11" t="s">
        <v>11</v>
      </c>
      <c r="N8" s="1"/>
      <c r="O8" s="11" t="s">
        <v>145</v>
      </c>
      <c r="P8" s="1"/>
      <c r="Q8" s="11" t="s">
        <v>167</v>
      </c>
    </row>
    <row r="9" spans="1:17" ht="18.75" x14ac:dyDescent="0.45">
      <c r="A9" s="12" t="s">
        <v>17</v>
      </c>
      <c r="B9" s="1"/>
      <c r="C9" s="4">
        <v>28854194</v>
      </c>
      <c r="D9" s="1"/>
      <c r="E9" s="4">
        <v>248822445332</v>
      </c>
      <c r="F9" s="1"/>
      <c r="G9" s="4">
        <v>259202060665</v>
      </c>
      <c r="H9" s="1"/>
      <c r="I9" s="4">
        <v>-10379615333</v>
      </c>
      <c r="J9" s="1"/>
      <c r="K9" s="4">
        <v>28854194</v>
      </c>
      <c r="L9" s="1"/>
      <c r="M9" s="4">
        <v>248822445332</v>
      </c>
      <c r="N9" s="1"/>
      <c r="O9" s="4">
        <v>359792634728</v>
      </c>
      <c r="P9" s="1"/>
      <c r="Q9" s="4">
        <v>-110970189396</v>
      </c>
    </row>
    <row r="10" spans="1:17" ht="37.5" x14ac:dyDescent="0.45">
      <c r="A10" s="12" t="s">
        <v>40</v>
      </c>
      <c r="B10" s="1"/>
      <c r="C10" s="4">
        <v>10643</v>
      </c>
      <c r="D10" s="1"/>
      <c r="E10" s="4">
        <v>7814700202</v>
      </c>
      <c r="F10" s="1"/>
      <c r="G10" s="4">
        <v>7645811895</v>
      </c>
      <c r="H10" s="1"/>
      <c r="I10" s="4">
        <v>168888307</v>
      </c>
      <c r="J10" s="1"/>
      <c r="K10" s="4">
        <v>10643</v>
      </c>
      <c r="L10" s="1"/>
      <c r="M10" s="4">
        <v>7814700202</v>
      </c>
      <c r="N10" s="1"/>
      <c r="O10" s="4">
        <v>6943319032</v>
      </c>
      <c r="P10" s="1"/>
      <c r="Q10" s="4">
        <v>871381170</v>
      </c>
    </row>
    <row r="11" spans="1:17" ht="37.5" x14ac:dyDescent="0.45">
      <c r="A11" s="12" t="s">
        <v>46</v>
      </c>
      <c r="B11" s="1"/>
      <c r="C11" s="4">
        <v>7335</v>
      </c>
      <c r="D11" s="1"/>
      <c r="E11" s="4">
        <v>5602735720</v>
      </c>
      <c r="F11" s="1"/>
      <c r="G11" s="4">
        <v>5502465668</v>
      </c>
      <c r="H11" s="1"/>
      <c r="I11" s="4">
        <v>100270052</v>
      </c>
      <c r="J11" s="1"/>
      <c r="K11" s="4">
        <v>7335</v>
      </c>
      <c r="L11" s="1"/>
      <c r="M11" s="4">
        <v>5602735720</v>
      </c>
      <c r="N11" s="1"/>
      <c r="O11" s="4">
        <v>5136486089</v>
      </c>
      <c r="P11" s="1"/>
      <c r="Q11" s="4">
        <v>466249631</v>
      </c>
    </row>
    <row r="12" spans="1:17" ht="37.5" x14ac:dyDescent="0.45">
      <c r="A12" s="12" t="s">
        <v>49</v>
      </c>
      <c r="B12" s="1"/>
      <c r="C12" s="4">
        <v>35408</v>
      </c>
      <c r="D12" s="1"/>
      <c r="E12" s="4">
        <v>28171764332</v>
      </c>
      <c r="F12" s="1"/>
      <c r="G12" s="4">
        <v>27609185298</v>
      </c>
      <c r="H12" s="1"/>
      <c r="I12" s="4">
        <v>562579034</v>
      </c>
      <c r="J12" s="1"/>
      <c r="K12" s="4">
        <v>35408</v>
      </c>
      <c r="L12" s="1"/>
      <c r="M12" s="4">
        <v>28171764332</v>
      </c>
      <c r="N12" s="1"/>
      <c r="O12" s="4">
        <v>25039613775</v>
      </c>
      <c r="P12" s="1"/>
      <c r="Q12" s="4">
        <v>3132150557</v>
      </c>
    </row>
    <row r="13" spans="1:17" ht="18.75" x14ac:dyDescent="0.45">
      <c r="A13" s="12" t="s">
        <v>18</v>
      </c>
      <c r="B13" s="1"/>
      <c r="C13" s="4">
        <v>65508760</v>
      </c>
      <c r="D13" s="1"/>
      <c r="E13" s="4">
        <v>154614095035</v>
      </c>
      <c r="F13" s="1"/>
      <c r="G13" s="4">
        <v>126663113415</v>
      </c>
      <c r="H13" s="1"/>
      <c r="I13" s="4">
        <v>27950981620</v>
      </c>
      <c r="J13" s="1"/>
      <c r="K13" s="4">
        <v>65508760</v>
      </c>
      <c r="L13" s="1"/>
      <c r="M13" s="4">
        <v>154614095035</v>
      </c>
      <c r="N13" s="1"/>
      <c r="O13" s="4">
        <v>428175995914</v>
      </c>
      <c r="P13" s="1"/>
      <c r="Q13" s="4">
        <v>-273561900879</v>
      </c>
    </row>
    <row r="14" spans="1:17" ht="18.75" x14ac:dyDescent="0.45">
      <c r="A14" s="12" t="s">
        <v>19</v>
      </c>
      <c r="B14" s="1"/>
      <c r="C14" s="4">
        <v>546607567</v>
      </c>
      <c r="D14" s="1"/>
      <c r="E14" s="4">
        <v>10164635823085</v>
      </c>
      <c r="F14" s="1"/>
      <c r="G14" s="4">
        <v>8954643169682</v>
      </c>
      <c r="H14" s="1"/>
      <c r="I14" s="4">
        <v>1209992653403</v>
      </c>
      <c r="J14" s="1"/>
      <c r="K14" s="4">
        <v>546607567</v>
      </c>
      <c r="L14" s="1"/>
      <c r="M14" s="4">
        <v>10164635823085</v>
      </c>
      <c r="N14" s="1"/>
      <c r="O14" s="4">
        <v>15926021222510</v>
      </c>
      <c r="P14" s="1"/>
      <c r="Q14" s="4">
        <v>-5761385399425</v>
      </c>
    </row>
    <row r="15" spans="1:17" ht="18.75" x14ac:dyDescent="0.45">
      <c r="A15" s="12" t="s">
        <v>20</v>
      </c>
      <c r="B15" s="1"/>
      <c r="C15" s="4">
        <v>2528837</v>
      </c>
      <c r="D15" s="1"/>
      <c r="E15" s="4">
        <v>99644638985</v>
      </c>
      <c r="F15" s="1"/>
      <c r="G15" s="4">
        <v>106477337018</v>
      </c>
      <c r="H15" s="1"/>
      <c r="I15" s="4">
        <v>-6832698033</v>
      </c>
      <c r="J15" s="1"/>
      <c r="K15" s="4">
        <v>2528837</v>
      </c>
      <c r="L15" s="1"/>
      <c r="M15" s="4">
        <v>99644638985</v>
      </c>
      <c r="N15" s="1"/>
      <c r="O15" s="4">
        <v>81263576027</v>
      </c>
      <c r="P15" s="1"/>
      <c r="Q15" s="4">
        <v>18381062958</v>
      </c>
    </row>
    <row r="16" spans="1:17" ht="18.75" x14ac:dyDescent="0.45">
      <c r="A16" s="12" t="s">
        <v>21</v>
      </c>
      <c r="B16" s="1"/>
      <c r="C16" s="4">
        <v>278431859</v>
      </c>
      <c r="D16" s="1"/>
      <c r="E16" s="4">
        <v>672736566403</v>
      </c>
      <c r="F16" s="1"/>
      <c r="G16" s="4">
        <v>549075187056</v>
      </c>
      <c r="H16" s="1"/>
      <c r="I16" s="4">
        <v>123661379347</v>
      </c>
      <c r="J16" s="1"/>
      <c r="K16" s="4">
        <v>278431859</v>
      </c>
      <c r="L16" s="1"/>
      <c r="M16" s="4">
        <v>672736566403</v>
      </c>
      <c r="N16" s="1"/>
      <c r="O16" s="4">
        <v>1306121786669</v>
      </c>
      <c r="P16" s="1"/>
      <c r="Q16" s="4">
        <v>-633385220266</v>
      </c>
    </row>
    <row r="17" spans="1:17" ht="18.75" x14ac:dyDescent="0.45">
      <c r="A17" s="12" t="s">
        <v>22</v>
      </c>
      <c r="B17" s="1"/>
      <c r="C17" s="4">
        <v>3984335</v>
      </c>
      <c r="D17" s="1"/>
      <c r="E17" s="4">
        <v>166170454937</v>
      </c>
      <c r="F17" s="1"/>
      <c r="G17" s="4">
        <v>125182692537</v>
      </c>
      <c r="H17" s="1"/>
      <c r="I17" s="4">
        <v>40987762400</v>
      </c>
      <c r="J17" s="1"/>
      <c r="K17" s="4">
        <v>3984335</v>
      </c>
      <c r="L17" s="1"/>
      <c r="M17" s="4">
        <v>166170454937</v>
      </c>
      <c r="N17" s="1"/>
      <c r="O17" s="4">
        <v>152154827223</v>
      </c>
      <c r="P17" s="1"/>
      <c r="Q17" s="4">
        <v>14015627714</v>
      </c>
    </row>
    <row r="18" spans="1:17" ht="18.75" x14ac:dyDescent="0.45">
      <c r="A18" s="12" t="s">
        <v>23</v>
      </c>
      <c r="B18" s="1"/>
      <c r="C18" s="4">
        <v>35023997</v>
      </c>
      <c r="D18" s="1"/>
      <c r="E18" s="4">
        <v>285228636913</v>
      </c>
      <c r="F18" s="1"/>
      <c r="G18" s="4">
        <v>259200892524</v>
      </c>
      <c r="H18" s="1"/>
      <c r="I18" s="4">
        <v>26027744389</v>
      </c>
      <c r="J18" s="1"/>
      <c r="K18" s="4">
        <v>35023997</v>
      </c>
      <c r="L18" s="1"/>
      <c r="M18" s="4">
        <v>285228636913</v>
      </c>
      <c r="N18" s="1"/>
      <c r="O18" s="4">
        <v>311034589427</v>
      </c>
      <c r="P18" s="1"/>
      <c r="Q18" s="4">
        <v>-25805952514</v>
      </c>
    </row>
    <row r="19" spans="1:17" ht="18.75" x14ac:dyDescent="0.45">
      <c r="A19" s="7" t="s">
        <v>24</v>
      </c>
      <c r="B19" s="1"/>
      <c r="C19" s="7">
        <f>SUM(C9:$C$18)</f>
        <v>960992935</v>
      </c>
      <c r="D19" s="1"/>
      <c r="E19" s="7">
        <f>SUM(E9:$E$18)</f>
        <v>11833441860944</v>
      </c>
      <c r="F19" s="1"/>
      <c r="G19" s="7">
        <f>SUM(G9:$G$18)</f>
        <v>10421201915758</v>
      </c>
      <c r="H19" s="1"/>
      <c r="I19" s="7">
        <f>SUM(I9:$I$18)</f>
        <v>1412239945186</v>
      </c>
      <c r="J19" s="1"/>
      <c r="K19" s="7">
        <f>SUM(K9:$K$18)</f>
        <v>960992935</v>
      </c>
      <c r="L19" s="1"/>
      <c r="M19" s="7">
        <f>SUM(M9:$M$18)</f>
        <v>11833441860944</v>
      </c>
      <c r="N19" s="1"/>
      <c r="O19" s="7">
        <f>SUM(O9:$O$18)</f>
        <v>18601684051394</v>
      </c>
      <c r="P19" s="1"/>
      <c r="Q19" s="7">
        <f>SUM(Q9:$Q$18)</f>
        <v>-6768242190450</v>
      </c>
    </row>
    <row r="20" spans="1:17" ht="18.75" x14ac:dyDescent="0.45">
      <c r="A20" s="1"/>
      <c r="B20" s="1"/>
      <c r="C20" s="9"/>
      <c r="D20" s="1"/>
      <c r="E20" s="9"/>
      <c r="F20" s="1"/>
      <c r="G20" s="9"/>
      <c r="H20" s="1"/>
      <c r="I20" s="9"/>
      <c r="J20" s="1"/>
      <c r="K20" s="9"/>
      <c r="L20" s="1"/>
      <c r="M20" s="9"/>
      <c r="N20" s="1"/>
      <c r="O20" s="9"/>
      <c r="P20" s="1"/>
      <c r="Q20" s="9"/>
    </row>
    <row r="21" spans="1:17" ht="18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.75" x14ac:dyDescent="0.45">
      <c r="A22" s="24" t="s">
        <v>165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</row>
    <row r="23" spans="1:17" ht="18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</sheetData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9"/>
  <sheetViews>
    <sheetView rightToLeft="1" tabSelected="1" workbookViewId="0">
      <selection activeCell="P22" sqref="P22"/>
    </sheetView>
  </sheetViews>
  <sheetFormatPr defaultRowHeight="15" x14ac:dyDescent="0.25"/>
  <cols>
    <col min="1" max="1" width="21.28515625" customWidth="1"/>
    <col min="2" max="2" width="1.42578125" customWidth="1"/>
    <col min="3" max="3" width="18.140625" bestFit="1" customWidth="1"/>
    <col min="4" max="4" width="1.42578125" customWidth="1"/>
    <col min="5" max="5" width="21.28515625" bestFit="1" customWidth="1"/>
    <col min="6" max="6" width="1.42578125" customWidth="1"/>
    <col min="7" max="7" width="18.140625" bestFit="1" customWidth="1"/>
    <col min="8" max="8" width="1.42578125" customWidth="1"/>
    <col min="9" max="9" width="21.28515625" bestFit="1" customWidth="1"/>
    <col min="10" max="10" width="1.42578125" customWidth="1"/>
    <col min="11" max="11" width="10.7109375" customWidth="1"/>
    <col min="12" max="12" width="1.42578125" customWidth="1"/>
    <col min="13" max="13" width="21.28515625" bestFit="1" customWidth="1"/>
    <col min="14" max="14" width="1.42578125" customWidth="1"/>
    <col min="15" max="15" width="22.140625" bestFit="1" customWidth="1"/>
    <col min="16" max="16" width="1.42578125" customWidth="1"/>
    <col min="17" max="17" width="20.140625" bestFit="1" customWidth="1"/>
    <col min="18" max="18" width="1.42578125" customWidth="1"/>
    <col min="19" max="19" width="22.140625" bestFit="1" customWidth="1"/>
    <col min="20" max="20" width="1.42578125" customWidth="1"/>
    <col min="21" max="21" width="10.7109375" customWidth="1"/>
  </cols>
  <sheetData>
    <row r="1" spans="1:21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0.100000000000001" customHeight="1" x14ac:dyDescent="0.45">
      <c r="A2" s="22" t="s">
        <v>96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x14ac:dyDescent="0.45">
      <c r="A5" s="23" t="s">
        <v>168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1" x14ac:dyDescent="0.45">
      <c r="A7" s="1"/>
      <c r="B7" s="1"/>
      <c r="C7" s="17" t="s">
        <v>112</v>
      </c>
      <c r="D7" s="18"/>
      <c r="E7" s="18"/>
      <c r="F7" s="18"/>
      <c r="G7" s="18"/>
      <c r="H7" s="18"/>
      <c r="I7" s="18"/>
      <c r="J7" s="18"/>
      <c r="K7" s="18"/>
      <c r="L7" s="1"/>
      <c r="M7" s="17" t="s">
        <v>7</v>
      </c>
      <c r="N7" s="18"/>
      <c r="O7" s="18"/>
      <c r="P7" s="18"/>
      <c r="Q7" s="18"/>
      <c r="R7" s="18"/>
      <c r="S7" s="18"/>
      <c r="T7" s="18"/>
      <c r="U7" s="18"/>
    </row>
    <row r="8" spans="1:21" ht="42" x14ac:dyDescent="0.45">
      <c r="A8" s="10" t="s">
        <v>169</v>
      </c>
      <c r="B8" s="1"/>
      <c r="C8" s="11" t="s">
        <v>110</v>
      </c>
      <c r="D8" s="1"/>
      <c r="E8" s="11" t="s">
        <v>170</v>
      </c>
      <c r="F8" s="1"/>
      <c r="G8" s="11" t="s">
        <v>171</v>
      </c>
      <c r="H8" s="1"/>
      <c r="I8" s="11" t="s">
        <v>172</v>
      </c>
      <c r="J8" s="1"/>
      <c r="K8" s="11" t="s">
        <v>173</v>
      </c>
      <c r="L8" s="1"/>
      <c r="M8" s="11" t="s">
        <v>110</v>
      </c>
      <c r="N8" s="1"/>
      <c r="O8" s="11" t="s">
        <v>170</v>
      </c>
      <c r="P8" s="1"/>
      <c r="Q8" s="11" t="s">
        <v>171</v>
      </c>
      <c r="R8" s="1"/>
      <c r="S8" s="11" t="s">
        <v>172</v>
      </c>
      <c r="T8" s="1"/>
      <c r="U8" s="11" t="s">
        <v>173</v>
      </c>
    </row>
    <row r="9" spans="1:21" ht="18.75" x14ac:dyDescent="0.45">
      <c r="A9" s="12" t="s">
        <v>17</v>
      </c>
      <c r="B9" s="1"/>
      <c r="C9" s="4">
        <v>43281291000</v>
      </c>
      <c r="D9" s="1"/>
      <c r="E9" s="4">
        <v>-10379615333</v>
      </c>
      <c r="F9" s="1"/>
      <c r="G9" s="4">
        <v>0</v>
      </c>
      <c r="H9" s="1"/>
      <c r="I9" s="4">
        <v>32901675667</v>
      </c>
      <c r="J9" s="1"/>
      <c r="K9" s="6">
        <v>2.243109804761324E-2</v>
      </c>
      <c r="L9" s="1"/>
      <c r="M9" s="4">
        <v>85101794900</v>
      </c>
      <c r="N9" s="1"/>
      <c r="O9" s="4">
        <v>-110970189396</v>
      </c>
      <c r="P9" s="1"/>
      <c r="Q9" s="4">
        <v>23207867209</v>
      </c>
      <c r="R9" s="1"/>
      <c r="S9" s="4">
        <v>-2660527287</v>
      </c>
      <c r="T9" s="1"/>
      <c r="U9" s="6">
        <v>7.1871637214243535E-4</v>
      </c>
    </row>
    <row r="10" spans="1:21" ht="18.75" x14ac:dyDescent="0.45">
      <c r="A10" s="12" t="s">
        <v>18</v>
      </c>
      <c r="B10" s="1"/>
      <c r="C10" s="4">
        <v>0</v>
      </c>
      <c r="D10" s="1"/>
      <c r="E10" s="4">
        <v>27950981620</v>
      </c>
      <c r="F10" s="1"/>
      <c r="G10" s="4">
        <v>270922360</v>
      </c>
      <c r="H10" s="1"/>
      <c r="I10" s="4">
        <v>28221903980</v>
      </c>
      <c r="J10" s="1"/>
      <c r="K10" s="6">
        <v>1.9240609556571808E-2</v>
      </c>
      <c r="L10" s="1"/>
      <c r="M10" s="4">
        <v>6500191700</v>
      </c>
      <c r="N10" s="1"/>
      <c r="O10" s="4">
        <v>-273561900879</v>
      </c>
      <c r="P10" s="1"/>
      <c r="Q10" s="4">
        <v>-2532668060</v>
      </c>
      <c r="R10" s="1"/>
      <c r="S10" s="4">
        <v>-269594377239</v>
      </c>
      <c r="T10" s="1"/>
      <c r="U10" s="6">
        <v>7.282838018838679E-2</v>
      </c>
    </row>
    <row r="11" spans="1:21" ht="18.75" x14ac:dyDescent="0.45">
      <c r="A11" s="12" t="s">
        <v>19</v>
      </c>
      <c r="B11" s="1"/>
      <c r="C11" s="4">
        <v>0</v>
      </c>
      <c r="D11" s="1"/>
      <c r="E11" s="4">
        <v>1209992653403</v>
      </c>
      <c r="F11" s="1"/>
      <c r="G11" s="4">
        <v>513270258</v>
      </c>
      <c r="H11" s="1"/>
      <c r="I11" s="4">
        <v>1210505923661</v>
      </c>
      <c r="J11" s="1"/>
      <c r="K11" s="6">
        <v>0.82527641861385925</v>
      </c>
      <c r="L11" s="1"/>
      <c r="M11" s="4">
        <v>2085884922400</v>
      </c>
      <c r="N11" s="1"/>
      <c r="O11" s="4">
        <v>-5761385399425</v>
      </c>
      <c r="P11" s="1"/>
      <c r="Q11" s="4">
        <v>769528687976</v>
      </c>
      <c r="R11" s="1"/>
      <c r="S11" s="4">
        <v>-2905971789049</v>
      </c>
      <c r="T11" s="1"/>
      <c r="U11" s="6">
        <v>0.78502089115147644</v>
      </c>
    </row>
    <row r="12" spans="1:21" ht="18.75" x14ac:dyDescent="0.45">
      <c r="A12" s="12" t="s">
        <v>20</v>
      </c>
      <c r="B12" s="1"/>
      <c r="C12" s="4">
        <v>0</v>
      </c>
      <c r="D12" s="1"/>
      <c r="E12" s="4">
        <v>-6832698033</v>
      </c>
      <c r="F12" s="1"/>
      <c r="G12" s="4">
        <v>-398440990</v>
      </c>
      <c r="H12" s="1"/>
      <c r="I12" s="4">
        <v>-7231139023</v>
      </c>
      <c r="J12" s="1"/>
      <c r="K12" s="6">
        <v>-4.9299126908457832E-3</v>
      </c>
      <c r="L12" s="1"/>
      <c r="M12" s="4">
        <v>0</v>
      </c>
      <c r="N12" s="1"/>
      <c r="O12" s="4">
        <v>18381062958</v>
      </c>
      <c r="P12" s="1"/>
      <c r="Q12" s="4">
        <v>-1210788893</v>
      </c>
      <c r="R12" s="1"/>
      <c r="S12" s="4">
        <v>17170274065</v>
      </c>
      <c r="T12" s="1"/>
      <c r="U12" s="6">
        <v>-4.6383877154679782E-3</v>
      </c>
    </row>
    <row r="13" spans="1:21" ht="18.75" x14ac:dyDescent="0.45">
      <c r="A13" s="12" t="s">
        <v>21</v>
      </c>
      <c r="B13" s="1"/>
      <c r="C13" s="4">
        <v>0</v>
      </c>
      <c r="D13" s="1"/>
      <c r="E13" s="4">
        <v>123661379347</v>
      </c>
      <c r="F13" s="1"/>
      <c r="G13" s="4">
        <v>3226421750</v>
      </c>
      <c r="H13" s="1"/>
      <c r="I13" s="4">
        <v>126887801097</v>
      </c>
      <c r="J13" s="1"/>
      <c r="K13" s="6">
        <v>8.6507226448274549E-2</v>
      </c>
      <c r="L13" s="1"/>
      <c r="M13" s="4">
        <v>135304739760</v>
      </c>
      <c r="N13" s="1"/>
      <c r="O13" s="4">
        <v>-633385220266</v>
      </c>
      <c r="P13" s="1"/>
      <c r="Q13" s="4">
        <v>18170422980</v>
      </c>
      <c r="R13" s="1"/>
      <c r="S13" s="4">
        <v>-479910057526</v>
      </c>
      <c r="T13" s="1"/>
      <c r="U13" s="6">
        <v>0.12964317907398112</v>
      </c>
    </row>
    <row r="14" spans="1:21" ht="18.75" x14ac:dyDescent="0.45">
      <c r="A14" s="12" t="s">
        <v>22</v>
      </c>
      <c r="B14" s="1"/>
      <c r="C14" s="4">
        <v>0</v>
      </c>
      <c r="D14" s="1"/>
      <c r="E14" s="4">
        <v>40987762400</v>
      </c>
      <c r="F14" s="1"/>
      <c r="G14" s="4">
        <v>5805312605</v>
      </c>
      <c r="H14" s="1"/>
      <c r="I14" s="4">
        <v>46793075005</v>
      </c>
      <c r="J14" s="1"/>
      <c r="K14" s="6">
        <v>3.1901720265245702E-2</v>
      </c>
      <c r="L14" s="1"/>
      <c r="M14" s="4">
        <v>33331411400</v>
      </c>
      <c r="N14" s="1"/>
      <c r="O14" s="4">
        <v>14015627714</v>
      </c>
      <c r="P14" s="1"/>
      <c r="Q14" s="4">
        <v>-217994103045</v>
      </c>
      <c r="R14" s="1"/>
      <c r="S14" s="4">
        <v>-170647063931</v>
      </c>
      <c r="T14" s="1"/>
      <c r="U14" s="6">
        <v>4.6098696038386677E-2</v>
      </c>
    </row>
    <row r="15" spans="1:21" ht="18.75" x14ac:dyDescent="0.45">
      <c r="A15" s="12" t="s">
        <v>23</v>
      </c>
      <c r="B15" s="1"/>
      <c r="C15" s="4">
        <v>0</v>
      </c>
      <c r="D15" s="1"/>
      <c r="E15" s="4">
        <v>26027744389</v>
      </c>
      <c r="F15" s="1"/>
      <c r="G15" s="4">
        <v>1827256909</v>
      </c>
      <c r="H15" s="1"/>
      <c r="I15" s="4">
        <v>27855001298</v>
      </c>
      <c r="J15" s="1"/>
      <c r="K15" s="6">
        <v>1.8990469408174171E-2</v>
      </c>
      <c r="L15" s="1"/>
      <c r="M15" s="4">
        <v>0</v>
      </c>
      <c r="N15" s="1"/>
      <c r="O15" s="4">
        <v>-25805952514</v>
      </c>
      <c r="P15" s="1"/>
      <c r="Q15" s="4">
        <v>-3272210071</v>
      </c>
      <c r="R15" s="1"/>
      <c r="S15" s="4">
        <v>-29078162585</v>
      </c>
      <c r="T15" s="1"/>
      <c r="U15" s="6">
        <v>7.8551915719025298E-3</v>
      </c>
    </row>
    <row r="16" spans="1:21" ht="37.5" x14ac:dyDescent="0.45">
      <c r="A16" s="12" t="s">
        <v>121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5"/>
      <c r="M16" s="4">
        <v>0</v>
      </c>
      <c r="N16" s="1"/>
      <c r="O16" s="4">
        <v>0</v>
      </c>
      <c r="P16" s="1"/>
      <c r="Q16" s="4">
        <v>0</v>
      </c>
      <c r="R16" s="1"/>
      <c r="S16" s="4">
        <v>0</v>
      </c>
      <c r="T16" s="1"/>
      <c r="U16" s="6">
        <v>0</v>
      </c>
    </row>
    <row r="17" spans="1:21" ht="18.75" x14ac:dyDescent="0.45">
      <c r="A17" s="12" t="s">
        <v>174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5"/>
      <c r="M17" s="4">
        <v>0</v>
      </c>
      <c r="N17" s="1"/>
      <c r="O17" s="4">
        <v>0</v>
      </c>
      <c r="P17" s="1"/>
      <c r="Q17" s="4">
        <v>0</v>
      </c>
      <c r="R17" s="1"/>
      <c r="S17" s="4">
        <v>0</v>
      </c>
      <c r="T17" s="1"/>
      <c r="U17" s="6">
        <v>0</v>
      </c>
    </row>
    <row r="18" spans="1:21" ht="18.75" x14ac:dyDescent="0.45">
      <c r="A18" s="7" t="s">
        <v>24</v>
      </c>
      <c r="B18" s="1"/>
      <c r="C18" s="7">
        <f>SUM(C9:$C$17)</f>
        <v>43281291000</v>
      </c>
      <c r="D18" s="1"/>
      <c r="E18" s="7">
        <f>SUM(E9:$E$17)</f>
        <v>1411408207793</v>
      </c>
      <c r="F18" s="1"/>
      <c r="G18" s="7">
        <f>SUM(G9:$G$17)</f>
        <v>11244742892</v>
      </c>
      <c r="H18" s="1"/>
      <c r="I18" s="7">
        <f>SUM(I9:$I$17)</f>
        <v>1465934241685</v>
      </c>
      <c r="J18" s="1"/>
      <c r="K18" s="8">
        <f>SUM(K9:$K$17)</f>
        <v>0.99941762964889302</v>
      </c>
      <c r="L18" s="1"/>
      <c r="M18" s="7">
        <f>SUM(M9:$M$17)</f>
        <v>2346123060160</v>
      </c>
      <c r="N18" s="1"/>
      <c r="O18" s="7">
        <f>SUM(O9:$O$17)</f>
        <v>-6772711971808</v>
      </c>
      <c r="P18" s="1"/>
      <c r="Q18" s="7">
        <f>SUM(Q9:$Q$17)</f>
        <v>585897208096</v>
      </c>
      <c r="R18" s="1"/>
      <c r="S18" s="7">
        <f>SUM(S9:$S$17)</f>
        <v>-3840691703552</v>
      </c>
      <c r="T18" s="1"/>
      <c r="U18" s="8">
        <f>SUM(U9:$U$17)</f>
        <v>1.0375266666808081</v>
      </c>
    </row>
    <row r="19" spans="1:21" ht="18.75" x14ac:dyDescent="0.45">
      <c r="A19" s="1"/>
      <c r="B19" s="1"/>
      <c r="C19" s="9"/>
      <c r="D19" s="1"/>
      <c r="E19" s="9"/>
      <c r="F19" s="1"/>
      <c r="G19" s="9"/>
      <c r="H19" s="1"/>
      <c r="I19" s="9"/>
      <c r="J19" s="1"/>
      <c r="K19" s="9"/>
      <c r="L19" s="1"/>
      <c r="M19" s="9"/>
      <c r="N19" s="1"/>
      <c r="O19" s="9"/>
      <c r="P19" s="1"/>
      <c r="Q19" s="9"/>
      <c r="R19" s="1"/>
      <c r="S19" s="9"/>
      <c r="T19" s="1"/>
      <c r="U19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34"/>
  <sheetViews>
    <sheetView rightToLeft="1" tabSelected="1" topLeftCell="A34" workbookViewId="0">
      <selection activeCell="P22" sqref="P22"/>
    </sheetView>
  </sheetViews>
  <sheetFormatPr defaultRowHeight="15" x14ac:dyDescent="0.2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8.140625" bestFit="1" customWidth="1"/>
    <col min="12" max="12" width="1.42578125" customWidth="1"/>
    <col min="13" max="13" width="17" customWidth="1"/>
    <col min="14" max="14" width="1.42578125" customWidth="1"/>
    <col min="15" max="15" width="18.140625" bestFit="1" customWidth="1"/>
    <col min="16" max="16" width="1.42578125" customWidth="1"/>
    <col min="17" max="17" width="18.140625" bestFit="1" customWidth="1"/>
  </cols>
  <sheetData>
    <row r="1" spans="1:17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0.100000000000001" customHeight="1" x14ac:dyDescent="0.45">
      <c r="A2" s="22" t="s">
        <v>96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1" x14ac:dyDescent="0.45">
      <c r="A5" s="23" t="s">
        <v>175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1" x14ac:dyDescent="0.45">
      <c r="A7" s="1"/>
      <c r="B7" s="1"/>
      <c r="C7" s="17" t="s">
        <v>112</v>
      </c>
      <c r="D7" s="18"/>
      <c r="E7" s="18"/>
      <c r="F7" s="18"/>
      <c r="G7" s="18"/>
      <c r="H7" s="18"/>
      <c r="I7" s="18"/>
      <c r="J7" s="18"/>
      <c r="K7" s="18"/>
      <c r="L7" s="1"/>
      <c r="M7" s="17" t="s">
        <v>7</v>
      </c>
      <c r="N7" s="18"/>
      <c r="O7" s="18"/>
      <c r="P7" s="18"/>
      <c r="Q7" s="18"/>
    </row>
    <row r="8" spans="1:17" ht="21" x14ac:dyDescent="0.45">
      <c r="A8" s="1"/>
      <c r="B8" s="1"/>
      <c r="C8" s="11" t="s">
        <v>176</v>
      </c>
      <c r="D8" s="1"/>
      <c r="E8" s="11" t="s">
        <v>170</v>
      </c>
      <c r="F8" s="1"/>
      <c r="G8" s="11" t="s">
        <v>171</v>
      </c>
      <c r="H8" s="1"/>
      <c r="I8" s="11" t="s">
        <v>24</v>
      </c>
      <c r="J8" s="1"/>
      <c r="K8" s="11" t="s">
        <v>176</v>
      </c>
      <c r="L8" s="1"/>
      <c r="M8" s="11" t="s">
        <v>170</v>
      </c>
      <c r="N8" s="1"/>
      <c r="O8" s="11" t="s">
        <v>171</v>
      </c>
      <c r="P8" s="1"/>
      <c r="Q8" s="11" t="s">
        <v>24</v>
      </c>
    </row>
    <row r="9" spans="1:17" ht="37.5" x14ac:dyDescent="0.45">
      <c r="A9" s="12" t="s">
        <v>40</v>
      </c>
      <c r="B9" s="1"/>
      <c r="C9" s="4">
        <v>0</v>
      </c>
      <c r="D9" s="1"/>
      <c r="E9" s="4">
        <v>168888307</v>
      </c>
      <c r="F9" s="1"/>
      <c r="G9" s="4">
        <v>0</v>
      </c>
      <c r="H9" s="1"/>
      <c r="I9" s="4">
        <v>168888307</v>
      </c>
      <c r="J9" s="1"/>
      <c r="K9" s="4">
        <v>0</v>
      </c>
      <c r="L9" s="1"/>
      <c r="M9" s="4">
        <v>871381170</v>
      </c>
      <c r="N9" s="1"/>
      <c r="O9" s="4">
        <v>38355211</v>
      </c>
      <c r="P9" s="1"/>
      <c r="Q9" s="4">
        <v>909736381</v>
      </c>
    </row>
    <row r="10" spans="1:17" ht="37.5" x14ac:dyDescent="0.45">
      <c r="A10" s="12" t="s">
        <v>46</v>
      </c>
      <c r="B10" s="1"/>
      <c r="C10" s="4">
        <v>0</v>
      </c>
      <c r="D10" s="1"/>
      <c r="E10" s="4">
        <v>100270052</v>
      </c>
      <c r="F10" s="1"/>
      <c r="G10" s="4">
        <v>0</v>
      </c>
      <c r="H10" s="1"/>
      <c r="I10" s="4">
        <v>100270052</v>
      </c>
      <c r="J10" s="1"/>
      <c r="K10" s="4">
        <v>0</v>
      </c>
      <c r="L10" s="1"/>
      <c r="M10" s="4">
        <v>466249631</v>
      </c>
      <c r="N10" s="1"/>
      <c r="O10" s="4">
        <v>398592683</v>
      </c>
      <c r="P10" s="1"/>
      <c r="Q10" s="4">
        <v>864842314</v>
      </c>
    </row>
    <row r="11" spans="1:17" ht="37.5" x14ac:dyDescent="0.45">
      <c r="A11" s="12" t="s">
        <v>49</v>
      </c>
      <c r="B11" s="1"/>
      <c r="C11" s="4">
        <v>0</v>
      </c>
      <c r="D11" s="1"/>
      <c r="E11" s="4">
        <v>562579034</v>
      </c>
      <c r="F11" s="1"/>
      <c r="G11" s="4">
        <v>0</v>
      </c>
      <c r="H11" s="1"/>
      <c r="I11" s="4">
        <v>562579034</v>
      </c>
      <c r="J11" s="1"/>
      <c r="K11" s="4">
        <v>0</v>
      </c>
      <c r="L11" s="1"/>
      <c r="M11" s="4">
        <v>3132150557</v>
      </c>
      <c r="N11" s="1"/>
      <c r="O11" s="4">
        <v>0</v>
      </c>
      <c r="P11" s="1"/>
      <c r="Q11" s="4">
        <v>3132150557</v>
      </c>
    </row>
    <row r="12" spans="1:17" ht="37.5" x14ac:dyDescent="0.45">
      <c r="A12" s="12" t="s">
        <v>147</v>
      </c>
      <c r="B12" s="1"/>
      <c r="C12" s="1"/>
      <c r="D12" s="1"/>
      <c r="E12" s="1"/>
      <c r="F12" s="1"/>
      <c r="G12" s="1"/>
      <c r="H12" s="1"/>
      <c r="I12" s="1"/>
      <c r="J12" s="5"/>
      <c r="K12" s="4">
        <v>0</v>
      </c>
      <c r="L12" s="1"/>
      <c r="M12" s="4">
        <v>0</v>
      </c>
      <c r="N12" s="1"/>
      <c r="O12" s="4">
        <v>49992836</v>
      </c>
      <c r="P12" s="1"/>
      <c r="Q12" s="4">
        <v>49992836</v>
      </c>
    </row>
    <row r="13" spans="1:17" ht="37.5" x14ac:dyDescent="0.45">
      <c r="A13" s="12" t="s">
        <v>148</v>
      </c>
      <c r="B13" s="1"/>
      <c r="C13" s="1"/>
      <c r="D13" s="1"/>
      <c r="E13" s="1"/>
      <c r="F13" s="1"/>
      <c r="G13" s="1"/>
      <c r="H13" s="1"/>
      <c r="I13" s="1"/>
      <c r="J13" s="5"/>
      <c r="K13" s="4">
        <v>0</v>
      </c>
      <c r="L13" s="1"/>
      <c r="M13" s="4">
        <v>0</v>
      </c>
      <c r="N13" s="1"/>
      <c r="O13" s="4">
        <v>1598118001</v>
      </c>
      <c r="P13" s="1"/>
      <c r="Q13" s="4">
        <v>1598118001</v>
      </c>
    </row>
    <row r="14" spans="1:17" ht="37.5" x14ac:dyDescent="0.45">
      <c r="A14" s="12" t="s">
        <v>149</v>
      </c>
      <c r="B14" s="1"/>
      <c r="C14" s="1"/>
      <c r="D14" s="1"/>
      <c r="E14" s="1"/>
      <c r="F14" s="1"/>
      <c r="G14" s="1"/>
      <c r="H14" s="1"/>
      <c r="I14" s="1"/>
      <c r="J14" s="5"/>
      <c r="K14" s="4">
        <v>0</v>
      </c>
      <c r="L14" s="1"/>
      <c r="M14" s="4">
        <v>0</v>
      </c>
      <c r="N14" s="1"/>
      <c r="O14" s="4">
        <v>65319228</v>
      </c>
      <c r="P14" s="1"/>
      <c r="Q14" s="4">
        <v>65319228</v>
      </c>
    </row>
    <row r="15" spans="1:17" ht="37.5" x14ac:dyDescent="0.45">
      <c r="A15" s="12" t="s">
        <v>150</v>
      </c>
      <c r="B15" s="1"/>
      <c r="C15" s="1"/>
      <c r="D15" s="1"/>
      <c r="E15" s="1"/>
      <c r="F15" s="1"/>
      <c r="G15" s="1"/>
      <c r="H15" s="1"/>
      <c r="I15" s="1"/>
      <c r="J15" s="5"/>
      <c r="K15" s="4">
        <v>0</v>
      </c>
      <c r="L15" s="1"/>
      <c r="M15" s="4">
        <v>0</v>
      </c>
      <c r="N15" s="1"/>
      <c r="O15" s="4">
        <v>2632746191</v>
      </c>
      <c r="P15" s="1"/>
      <c r="Q15" s="4">
        <v>2632746191</v>
      </c>
    </row>
    <row r="16" spans="1:17" ht="37.5" x14ac:dyDescent="0.45">
      <c r="A16" s="12" t="s">
        <v>151</v>
      </c>
      <c r="B16" s="1"/>
      <c r="C16" s="1"/>
      <c r="D16" s="1"/>
      <c r="E16" s="1"/>
      <c r="F16" s="1"/>
      <c r="G16" s="1"/>
      <c r="H16" s="1"/>
      <c r="I16" s="1"/>
      <c r="J16" s="5"/>
      <c r="K16" s="4">
        <v>0</v>
      </c>
      <c r="L16" s="1"/>
      <c r="M16" s="4">
        <v>0</v>
      </c>
      <c r="N16" s="1"/>
      <c r="O16" s="4">
        <v>776308177</v>
      </c>
      <c r="P16" s="1"/>
      <c r="Q16" s="4">
        <v>776308177</v>
      </c>
    </row>
    <row r="17" spans="1:17" ht="37.5" x14ac:dyDescent="0.45">
      <c r="A17" s="12" t="s">
        <v>152</v>
      </c>
      <c r="B17" s="1"/>
      <c r="C17" s="1"/>
      <c r="D17" s="1"/>
      <c r="E17" s="1"/>
      <c r="F17" s="1"/>
      <c r="G17" s="1"/>
      <c r="H17" s="1"/>
      <c r="I17" s="1"/>
      <c r="J17" s="5"/>
      <c r="K17" s="4">
        <v>0</v>
      </c>
      <c r="L17" s="1"/>
      <c r="M17" s="4">
        <v>0</v>
      </c>
      <c r="N17" s="1"/>
      <c r="O17" s="4">
        <v>875127853</v>
      </c>
      <c r="P17" s="1"/>
      <c r="Q17" s="4">
        <v>875127853</v>
      </c>
    </row>
    <row r="18" spans="1:17" ht="37.5" x14ac:dyDescent="0.45">
      <c r="A18" s="12" t="s">
        <v>153</v>
      </c>
      <c r="B18" s="1"/>
      <c r="C18" s="1"/>
      <c r="D18" s="1"/>
      <c r="E18" s="1"/>
      <c r="F18" s="1"/>
      <c r="G18" s="1"/>
      <c r="H18" s="1"/>
      <c r="I18" s="1"/>
      <c r="J18" s="5"/>
      <c r="K18" s="4">
        <v>0</v>
      </c>
      <c r="L18" s="1"/>
      <c r="M18" s="4">
        <v>0</v>
      </c>
      <c r="N18" s="1"/>
      <c r="O18" s="4">
        <v>1289155742</v>
      </c>
      <c r="P18" s="1"/>
      <c r="Q18" s="4">
        <v>1289155742</v>
      </c>
    </row>
    <row r="19" spans="1:17" ht="37.5" x14ac:dyDescent="0.45">
      <c r="A19" s="12" t="s">
        <v>154</v>
      </c>
      <c r="B19" s="1"/>
      <c r="C19" s="1"/>
      <c r="D19" s="1"/>
      <c r="E19" s="1"/>
      <c r="F19" s="1"/>
      <c r="G19" s="1"/>
      <c r="H19" s="1"/>
      <c r="I19" s="1"/>
      <c r="J19" s="5"/>
      <c r="K19" s="4">
        <v>0</v>
      </c>
      <c r="L19" s="1"/>
      <c r="M19" s="4">
        <v>0</v>
      </c>
      <c r="N19" s="1"/>
      <c r="O19" s="4">
        <v>3550510266</v>
      </c>
      <c r="P19" s="1"/>
      <c r="Q19" s="4">
        <v>3550510266</v>
      </c>
    </row>
    <row r="20" spans="1:17" ht="37.5" x14ac:dyDescent="0.45">
      <c r="A20" s="12" t="s">
        <v>155</v>
      </c>
      <c r="B20" s="1"/>
      <c r="C20" s="1"/>
      <c r="D20" s="1"/>
      <c r="E20" s="1"/>
      <c r="F20" s="1"/>
      <c r="G20" s="1"/>
      <c r="H20" s="1"/>
      <c r="I20" s="1"/>
      <c r="J20" s="5"/>
      <c r="K20" s="4">
        <v>0</v>
      </c>
      <c r="L20" s="1"/>
      <c r="M20" s="4">
        <v>0</v>
      </c>
      <c r="N20" s="1"/>
      <c r="O20" s="4">
        <v>12356081</v>
      </c>
      <c r="P20" s="1"/>
      <c r="Q20" s="4">
        <v>12356081</v>
      </c>
    </row>
    <row r="21" spans="1:17" ht="37.5" x14ac:dyDescent="0.45">
      <c r="A21" s="12" t="s">
        <v>156</v>
      </c>
      <c r="B21" s="1"/>
      <c r="C21" s="1"/>
      <c r="D21" s="1"/>
      <c r="E21" s="1"/>
      <c r="F21" s="1"/>
      <c r="G21" s="1"/>
      <c r="H21" s="1"/>
      <c r="I21" s="1"/>
      <c r="J21" s="5"/>
      <c r="K21" s="4">
        <v>0</v>
      </c>
      <c r="L21" s="1"/>
      <c r="M21" s="4">
        <v>0</v>
      </c>
      <c r="N21" s="1"/>
      <c r="O21" s="4">
        <v>31207944</v>
      </c>
      <c r="P21" s="1"/>
      <c r="Q21" s="4">
        <v>31207944</v>
      </c>
    </row>
    <row r="22" spans="1:17" ht="37.5" x14ac:dyDescent="0.45">
      <c r="A22" s="12" t="s">
        <v>157</v>
      </c>
      <c r="B22" s="1"/>
      <c r="C22" s="1"/>
      <c r="D22" s="1"/>
      <c r="E22" s="1"/>
      <c r="F22" s="1"/>
      <c r="G22" s="1"/>
      <c r="H22" s="1"/>
      <c r="I22" s="1"/>
      <c r="J22" s="5"/>
      <c r="K22" s="4">
        <v>0</v>
      </c>
      <c r="L22" s="1"/>
      <c r="M22" s="4">
        <v>0</v>
      </c>
      <c r="N22" s="1"/>
      <c r="O22" s="4">
        <v>1935237440</v>
      </c>
      <c r="P22" s="1"/>
      <c r="Q22" s="4">
        <v>1935237440</v>
      </c>
    </row>
    <row r="23" spans="1:17" ht="37.5" x14ac:dyDescent="0.45">
      <c r="A23" s="12" t="s">
        <v>158</v>
      </c>
      <c r="B23" s="1"/>
      <c r="C23" s="1"/>
      <c r="D23" s="1"/>
      <c r="E23" s="1"/>
      <c r="F23" s="1"/>
      <c r="G23" s="1"/>
      <c r="H23" s="1"/>
      <c r="I23" s="1"/>
      <c r="J23" s="5"/>
      <c r="K23" s="4">
        <v>0</v>
      </c>
      <c r="L23" s="1"/>
      <c r="M23" s="4">
        <v>0</v>
      </c>
      <c r="N23" s="1"/>
      <c r="O23" s="4">
        <v>798896699</v>
      </c>
      <c r="P23" s="1"/>
      <c r="Q23" s="4">
        <v>798896699</v>
      </c>
    </row>
    <row r="24" spans="1:17" ht="37.5" x14ac:dyDescent="0.45">
      <c r="A24" s="12" t="s">
        <v>159</v>
      </c>
      <c r="B24" s="1"/>
      <c r="C24" s="1"/>
      <c r="D24" s="1"/>
      <c r="E24" s="1"/>
      <c r="F24" s="1"/>
      <c r="G24" s="1"/>
      <c r="H24" s="1"/>
      <c r="I24" s="1"/>
      <c r="J24" s="5"/>
      <c r="K24" s="4">
        <v>0</v>
      </c>
      <c r="L24" s="1"/>
      <c r="M24" s="4">
        <v>0</v>
      </c>
      <c r="N24" s="1"/>
      <c r="O24" s="4">
        <v>4078085053</v>
      </c>
      <c r="P24" s="1"/>
      <c r="Q24" s="4">
        <v>4078085053</v>
      </c>
    </row>
    <row r="25" spans="1:17" ht="37.5" x14ac:dyDescent="0.45">
      <c r="A25" s="12" t="s">
        <v>160</v>
      </c>
      <c r="B25" s="1"/>
      <c r="C25" s="1"/>
      <c r="D25" s="1"/>
      <c r="E25" s="1"/>
      <c r="F25" s="1"/>
      <c r="G25" s="1"/>
      <c r="H25" s="1"/>
      <c r="I25" s="1"/>
      <c r="J25" s="5"/>
      <c r="K25" s="4">
        <v>0</v>
      </c>
      <c r="L25" s="1"/>
      <c r="M25" s="4">
        <v>0</v>
      </c>
      <c r="N25" s="1"/>
      <c r="O25" s="4">
        <v>1472185511</v>
      </c>
      <c r="P25" s="1"/>
      <c r="Q25" s="4">
        <v>1472185511</v>
      </c>
    </row>
    <row r="26" spans="1:17" ht="37.5" x14ac:dyDescent="0.45">
      <c r="A26" s="12" t="s">
        <v>161</v>
      </c>
      <c r="B26" s="1"/>
      <c r="C26" s="1"/>
      <c r="D26" s="1"/>
      <c r="E26" s="1"/>
      <c r="F26" s="1"/>
      <c r="G26" s="1"/>
      <c r="H26" s="1"/>
      <c r="I26" s="1"/>
      <c r="J26" s="5"/>
      <c r="K26" s="4">
        <v>0</v>
      </c>
      <c r="L26" s="1"/>
      <c r="M26" s="4">
        <v>0</v>
      </c>
      <c r="N26" s="1"/>
      <c r="O26" s="4">
        <v>956907520</v>
      </c>
      <c r="P26" s="1"/>
      <c r="Q26" s="4">
        <v>956907520</v>
      </c>
    </row>
    <row r="27" spans="1:17" ht="37.5" x14ac:dyDescent="0.45">
      <c r="A27" s="12" t="s">
        <v>162</v>
      </c>
      <c r="B27" s="1"/>
      <c r="C27" s="1"/>
      <c r="D27" s="1"/>
      <c r="E27" s="1"/>
      <c r="F27" s="1"/>
      <c r="G27" s="1"/>
      <c r="H27" s="1"/>
      <c r="I27" s="1"/>
      <c r="J27" s="5"/>
      <c r="K27" s="4">
        <v>0</v>
      </c>
      <c r="L27" s="1"/>
      <c r="M27" s="4">
        <v>0</v>
      </c>
      <c r="N27" s="1"/>
      <c r="O27" s="4">
        <v>279524784</v>
      </c>
      <c r="P27" s="1"/>
      <c r="Q27" s="4">
        <v>279524784</v>
      </c>
    </row>
    <row r="28" spans="1:17" ht="37.5" x14ac:dyDescent="0.45">
      <c r="A28" s="12" t="s">
        <v>163</v>
      </c>
      <c r="B28" s="1"/>
      <c r="C28" s="1"/>
      <c r="D28" s="1"/>
      <c r="E28" s="1"/>
      <c r="F28" s="1"/>
      <c r="G28" s="1"/>
      <c r="H28" s="1"/>
      <c r="I28" s="1"/>
      <c r="J28" s="5"/>
      <c r="K28" s="4">
        <v>0</v>
      </c>
      <c r="L28" s="1"/>
      <c r="M28" s="4">
        <v>0</v>
      </c>
      <c r="N28" s="1"/>
      <c r="O28" s="4">
        <v>476203652</v>
      </c>
      <c r="P28" s="1"/>
      <c r="Q28" s="4">
        <v>476203652</v>
      </c>
    </row>
    <row r="29" spans="1:17" ht="37.5" x14ac:dyDescent="0.45">
      <c r="A29" s="12" t="s">
        <v>164</v>
      </c>
      <c r="B29" s="1"/>
      <c r="C29" s="1"/>
      <c r="D29" s="1"/>
      <c r="E29" s="1"/>
      <c r="F29" s="1"/>
      <c r="G29" s="1"/>
      <c r="H29" s="1"/>
      <c r="I29" s="1"/>
      <c r="J29" s="5"/>
      <c r="K29" s="4">
        <v>0</v>
      </c>
      <c r="L29" s="1"/>
      <c r="M29" s="4">
        <v>0</v>
      </c>
      <c r="N29" s="1"/>
      <c r="O29" s="4">
        <v>1670531965</v>
      </c>
      <c r="P29" s="1"/>
      <c r="Q29" s="4">
        <v>1670531965</v>
      </c>
    </row>
    <row r="30" spans="1:17" ht="18.75" x14ac:dyDescent="0.45">
      <c r="A30" s="12" t="s">
        <v>174</v>
      </c>
      <c r="B30" s="1"/>
      <c r="C30" s="1"/>
      <c r="D30" s="1"/>
      <c r="E30" s="1"/>
      <c r="F30" s="1"/>
      <c r="G30" s="1"/>
      <c r="H30" s="1"/>
      <c r="I30" s="1"/>
      <c r="J30" s="5"/>
      <c r="K30" s="4">
        <v>0</v>
      </c>
      <c r="L30" s="1"/>
      <c r="M30" s="4">
        <v>0</v>
      </c>
      <c r="N30" s="1"/>
      <c r="O30" s="4">
        <v>0</v>
      </c>
      <c r="P30" s="1"/>
      <c r="Q30" s="4">
        <v>0</v>
      </c>
    </row>
    <row r="31" spans="1:17" ht="37.5" x14ac:dyDescent="0.45">
      <c r="A31" s="12" t="s">
        <v>139</v>
      </c>
      <c r="B31" s="1"/>
      <c r="C31" s="1"/>
      <c r="D31" s="1"/>
      <c r="E31" s="1"/>
      <c r="F31" s="1"/>
      <c r="G31" s="1"/>
      <c r="H31" s="1"/>
      <c r="I31" s="1"/>
      <c r="J31" s="5"/>
      <c r="K31" s="4">
        <v>13277420950</v>
      </c>
      <c r="L31" s="1"/>
      <c r="M31" s="4">
        <v>0</v>
      </c>
      <c r="N31" s="1"/>
      <c r="O31" s="4">
        <v>46747140</v>
      </c>
      <c r="P31" s="1"/>
      <c r="Q31" s="4">
        <v>13324168090</v>
      </c>
    </row>
    <row r="32" spans="1:17" ht="37.5" x14ac:dyDescent="0.45">
      <c r="A32" s="12" t="s">
        <v>142</v>
      </c>
      <c r="B32" s="1"/>
      <c r="C32" s="1"/>
      <c r="D32" s="1"/>
      <c r="E32" s="1"/>
      <c r="F32" s="1"/>
      <c r="G32" s="1"/>
      <c r="H32" s="1"/>
      <c r="I32" s="1"/>
      <c r="J32" s="5"/>
      <c r="K32" s="4">
        <v>14043623696</v>
      </c>
      <c r="L32" s="1"/>
      <c r="M32" s="4">
        <v>0</v>
      </c>
      <c r="N32" s="1"/>
      <c r="O32" s="4">
        <v>17582400000</v>
      </c>
      <c r="P32" s="1"/>
      <c r="Q32" s="4">
        <v>31626023696</v>
      </c>
    </row>
    <row r="33" spans="1:17" ht="18.75" x14ac:dyDescent="0.45">
      <c r="A33" s="7" t="s">
        <v>24</v>
      </c>
      <c r="B33" s="1"/>
      <c r="C33" s="7">
        <f>SUM(C9:$C$32)</f>
        <v>0</v>
      </c>
      <c r="D33" s="1"/>
      <c r="E33" s="7">
        <f>SUM(E9:$E$32)</f>
        <v>831737393</v>
      </c>
      <c r="F33" s="1"/>
      <c r="G33" s="7">
        <f>SUM(G9:$G$32)</f>
        <v>0</v>
      </c>
      <c r="H33" s="1"/>
      <c r="I33" s="7">
        <f>SUM(I9:$I$32)</f>
        <v>831737393</v>
      </c>
      <c r="J33" s="1"/>
      <c r="K33" s="7">
        <f>SUM(K9:$K$32)</f>
        <v>27321044646</v>
      </c>
      <c r="L33" s="1"/>
      <c r="M33" s="7">
        <f>SUM(M9:$M$32)</f>
        <v>4469781358</v>
      </c>
      <c r="N33" s="1"/>
      <c r="O33" s="7">
        <f>SUM(O9:$O$32)</f>
        <v>40614509977</v>
      </c>
      <c r="P33" s="1"/>
      <c r="Q33" s="7">
        <f>SUM(Q9:$Q$32)</f>
        <v>72405335981</v>
      </c>
    </row>
    <row r="34" spans="1:17" ht="18.75" x14ac:dyDescent="0.45">
      <c r="A34" s="1"/>
      <c r="B34" s="1"/>
      <c r="C34" s="9"/>
      <c r="D34" s="1"/>
      <c r="E34" s="9"/>
      <c r="F34" s="1"/>
      <c r="G34" s="9"/>
      <c r="H34" s="1"/>
      <c r="I34" s="9"/>
      <c r="J34" s="1"/>
      <c r="K34" s="9"/>
      <c r="L34" s="1"/>
      <c r="M34" s="9"/>
      <c r="N34" s="1"/>
      <c r="O34" s="9"/>
      <c r="P34" s="1"/>
      <c r="Q34" s="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5"/>
  <sheetViews>
    <sheetView rightToLeft="1" tabSelected="1" workbookViewId="0">
      <selection activeCell="P22" sqref="P22"/>
    </sheetView>
  </sheetViews>
  <sheetFormatPr defaultRowHeight="15" x14ac:dyDescent="0.2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0.100000000000001" customHeight="1" x14ac:dyDescent="0.45">
      <c r="A2" s="22" t="s">
        <v>96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1" x14ac:dyDescent="0.45">
      <c r="A5" s="23" t="s">
        <v>177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1" x14ac:dyDescent="0.45">
      <c r="A7" s="17" t="s">
        <v>178</v>
      </c>
      <c r="B7" s="18"/>
      <c r="C7" s="18"/>
      <c r="D7" s="1"/>
      <c r="E7" s="17" t="s">
        <v>112</v>
      </c>
      <c r="F7" s="18"/>
      <c r="G7" s="18"/>
      <c r="H7" s="1"/>
      <c r="I7" s="17" t="s">
        <v>7</v>
      </c>
      <c r="J7" s="18"/>
      <c r="K7" s="18"/>
    </row>
    <row r="8" spans="1:11" ht="42" x14ac:dyDescent="0.45">
      <c r="A8" s="11" t="s">
        <v>179</v>
      </c>
      <c r="B8" s="1"/>
      <c r="C8" s="11" t="s">
        <v>63</v>
      </c>
      <c r="D8" s="1"/>
      <c r="E8" s="11" t="s">
        <v>180</v>
      </c>
      <c r="F8" s="1"/>
      <c r="G8" s="11" t="s">
        <v>181</v>
      </c>
      <c r="H8" s="1"/>
      <c r="I8" s="11" t="s">
        <v>180</v>
      </c>
      <c r="J8" s="1"/>
      <c r="K8" s="11" t="s">
        <v>181</v>
      </c>
    </row>
    <row r="9" spans="1:11" ht="18.75" x14ac:dyDescent="0.45">
      <c r="A9" s="12" t="s">
        <v>182</v>
      </c>
      <c r="B9" s="1"/>
      <c r="C9" s="5" t="s">
        <v>75</v>
      </c>
      <c r="D9" s="1"/>
      <c r="E9" s="4">
        <v>15779724</v>
      </c>
      <c r="F9" s="1"/>
      <c r="G9" s="6">
        <f>E9/E14</f>
        <v>0.70204760793559018</v>
      </c>
      <c r="H9" s="1"/>
      <c r="I9" s="4">
        <v>142368725</v>
      </c>
      <c r="J9" s="1"/>
      <c r="K9" s="6">
        <f>I9/I14</f>
        <v>0.22117724003520381</v>
      </c>
    </row>
    <row r="10" spans="1:11" ht="37.5" x14ac:dyDescent="0.45">
      <c r="A10" s="12" t="s">
        <v>183</v>
      </c>
      <c r="B10" s="1"/>
      <c r="C10" s="5" t="s">
        <v>83</v>
      </c>
      <c r="D10" s="1"/>
      <c r="E10" s="4">
        <v>4532</v>
      </c>
      <c r="F10" s="1"/>
      <c r="G10" s="6">
        <f>E10/E14</f>
        <v>2.0163088778765047E-4</v>
      </c>
      <c r="H10" s="1"/>
      <c r="I10" s="4">
        <v>559557</v>
      </c>
      <c r="J10" s="1"/>
      <c r="K10" s="6">
        <f>I10/I14</f>
        <v>8.6930098518743168E-4</v>
      </c>
    </row>
    <row r="11" spans="1:11" ht="37.5" x14ac:dyDescent="0.45">
      <c r="A11" s="12" t="s">
        <v>183</v>
      </c>
      <c r="B11" s="1"/>
      <c r="C11" s="5" t="s">
        <v>85</v>
      </c>
      <c r="D11" s="1"/>
      <c r="E11" s="4">
        <v>3063167</v>
      </c>
      <c r="F11" s="1"/>
      <c r="G11" s="6">
        <f>E11/E14</f>
        <v>0.13628179206792451</v>
      </c>
      <c r="H11" s="1"/>
      <c r="I11" s="4">
        <v>9538172</v>
      </c>
      <c r="J11" s="1"/>
      <c r="K11" s="6">
        <f>I11/I14</f>
        <v>1.4818047699317809E-2</v>
      </c>
    </row>
    <row r="12" spans="1:11" ht="37.5" x14ac:dyDescent="0.45">
      <c r="A12" s="12" t="s">
        <v>183</v>
      </c>
      <c r="B12" s="1"/>
      <c r="C12" s="5" t="s">
        <v>90</v>
      </c>
      <c r="D12" s="1"/>
      <c r="E12" s="4">
        <v>3629292</v>
      </c>
      <c r="F12" s="1"/>
      <c r="G12" s="6">
        <f>E12/E14</f>
        <v>0.1614689691086976</v>
      </c>
      <c r="H12" s="1"/>
      <c r="I12" s="4">
        <v>358518431</v>
      </c>
      <c r="J12" s="1"/>
      <c r="K12" s="6">
        <f>I12/I14</f>
        <v>0.55697708236364163</v>
      </c>
    </row>
    <row r="13" spans="1:11" ht="18.75" x14ac:dyDescent="0.45">
      <c r="A13" s="12" t="s">
        <v>182</v>
      </c>
      <c r="B13" s="1"/>
      <c r="C13" s="5" t="s">
        <v>184</v>
      </c>
      <c r="D13" s="1"/>
      <c r="E13" s="1"/>
      <c r="F13" s="1"/>
      <c r="G13" s="1"/>
      <c r="H13" s="5"/>
      <c r="I13" s="4">
        <v>132701260</v>
      </c>
      <c r="J13" s="1"/>
      <c r="K13" s="6">
        <f>I13/I14</f>
        <v>0.20615832891664929</v>
      </c>
    </row>
    <row r="14" spans="1:11" ht="18.75" x14ac:dyDescent="0.45">
      <c r="A14" s="7" t="s">
        <v>24</v>
      </c>
      <c r="B14" s="1"/>
      <c r="C14" s="1"/>
      <c r="D14" s="1"/>
      <c r="E14" s="7">
        <f>SUM(E9:$E$13)</f>
        <v>22476715</v>
      </c>
      <c r="F14" s="1"/>
      <c r="G14" s="8">
        <f>SUM(G9:$G$13)</f>
        <v>0.99999999999999989</v>
      </c>
      <c r="H14" s="1"/>
      <c r="I14" s="7">
        <f>SUM(I9:$I$13)</f>
        <v>643686145</v>
      </c>
      <c r="J14" s="1"/>
      <c r="K14" s="8">
        <f>SUM(K9:$K$13)</f>
        <v>1</v>
      </c>
    </row>
    <row r="15" spans="1:11" ht="18.75" x14ac:dyDescent="0.45">
      <c r="A15" s="1"/>
      <c r="B15" s="1"/>
      <c r="C15" s="1"/>
      <c r="D15" s="1"/>
      <c r="E15" s="9"/>
      <c r="F15" s="1"/>
      <c r="G15" s="9"/>
      <c r="H15" s="1"/>
      <c r="I15" s="9"/>
      <c r="J15" s="1"/>
      <c r="K15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3"/>
  <sheetViews>
    <sheetView rightToLeft="1" tabSelected="1" workbookViewId="0">
      <selection activeCell="P22" sqref="P22"/>
    </sheetView>
  </sheetViews>
  <sheetFormatPr defaultRowHeight="15" x14ac:dyDescent="0.2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 x14ac:dyDescent="0.45">
      <c r="A1" s="22" t="s">
        <v>0</v>
      </c>
      <c r="B1" s="16"/>
      <c r="C1" s="16"/>
      <c r="D1" s="16"/>
      <c r="E1" s="16"/>
    </row>
    <row r="2" spans="1:5" ht="20.100000000000001" customHeight="1" x14ac:dyDescent="0.45">
      <c r="A2" s="22" t="s">
        <v>96</v>
      </c>
      <c r="B2" s="16"/>
      <c r="C2" s="16"/>
      <c r="D2" s="16"/>
      <c r="E2" s="16"/>
    </row>
    <row r="3" spans="1:5" ht="20.100000000000001" customHeight="1" x14ac:dyDescent="0.45">
      <c r="A3" s="22" t="s">
        <v>2</v>
      </c>
      <c r="B3" s="16"/>
      <c r="C3" s="16"/>
      <c r="D3" s="16"/>
      <c r="E3" s="16"/>
    </row>
    <row r="4" spans="1:5" ht="18" x14ac:dyDescent="0.45">
      <c r="A4" s="1"/>
      <c r="B4" s="1"/>
      <c r="C4" s="1"/>
      <c r="D4" s="1"/>
      <c r="E4" s="1"/>
    </row>
    <row r="5" spans="1:5" ht="21" x14ac:dyDescent="0.45">
      <c r="A5" s="23" t="s">
        <v>185</v>
      </c>
      <c r="B5" s="16"/>
      <c r="C5" s="16"/>
      <c r="D5" s="16"/>
      <c r="E5" s="16"/>
    </row>
    <row r="6" spans="1:5" ht="18" x14ac:dyDescent="0.45">
      <c r="A6" s="1"/>
      <c r="B6" s="1"/>
      <c r="C6" s="1"/>
      <c r="D6" s="1"/>
      <c r="E6" s="1"/>
    </row>
    <row r="7" spans="1:5" ht="21" x14ac:dyDescent="0.45">
      <c r="A7" s="1"/>
      <c r="B7" s="1"/>
      <c r="C7" s="10" t="s">
        <v>112</v>
      </c>
      <c r="D7" s="1"/>
      <c r="E7" s="10" t="s">
        <v>7</v>
      </c>
    </row>
    <row r="8" spans="1:5" ht="21" x14ac:dyDescent="0.45">
      <c r="A8" s="11" t="s">
        <v>108</v>
      </c>
      <c r="B8" s="1"/>
      <c r="C8" s="11" t="s">
        <v>67</v>
      </c>
      <c r="D8" s="1"/>
      <c r="E8" s="11" t="s">
        <v>67</v>
      </c>
    </row>
    <row r="9" spans="1:5" ht="18.75" x14ac:dyDescent="0.45">
      <c r="A9" s="12" t="s">
        <v>186</v>
      </c>
      <c r="B9" s="1"/>
      <c r="C9" s="1"/>
      <c r="D9" s="5"/>
      <c r="E9" s="4">
        <v>65866306040</v>
      </c>
    </row>
    <row r="10" spans="1:5" ht="18.75" x14ac:dyDescent="0.45">
      <c r="A10" s="7" t="s">
        <v>24</v>
      </c>
      <c r="B10" s="1"/>
      <c r="C10" s="7">
        <f>SUM(C9:$C$9)</f>
        <v>0</v>
      </c>
      <c r="D10" s="1"/>
      <c r="E10" s="7">
        <f>SUM(E9:$E$9)</f>
        <v>65866306040</v>
      </c>
    </row>
    <row r="11" spans="1:5" ht="18.75" x14ac:dyDescent="0.45">
      <c r="A11" s="1"/>
      <c r="B11" s="1"/>
      <c r="C11" s="9"/>
      <c r="D11" s="1"/>
      <c r="E11" s="9"/>
    </row>
    <row r="12" spans="1:5" ht="18" x14ac:dyDescent="0.45">
      <c r="A12" s="1"/>
      <c r="B12" s="1"/>
      <c r="C12" s="1"/>
      <c r="D12" s="1"/>
      <c r="E12" s="1"/>
    </row>
    <row r="13" spans="1:5" ht="18" x14ac:dyDescent="0.45">
      <c r="A13" s="1"/>
      <c r="B13" s="1"/>
      <c r="C13" s="1"/>
      <c r="D13" s="1"/>
      <c r="E13" s="1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9"/>
  <sheetViews>
    <sheetView rightToLeft="1" tabSelected="1" view="pageBreakPreview" zoomScale="60" zoomScaleNormal="100" workbookViewId="0">
      <selection activeCell="P22" sqref="P22"/>
    </sheetView>
  </sheetViews>
  <sheetFormatPr defaultRowHeight="15" x14ac:dyDescent="0.25"/>
  <cols>
    <col min="1" max="1" width="17" customWidth="1"/>
    <col min="2" max="2" width="1.42578125" customWidth="1"/>
    <col min="3" max="3" width="14.85546875" bestFit="1" customWidth="1"/>
    <col min="4" max="4" width="1.42578125" customWidth="1"/>
    <col min="5" max="5" width="22.7109375" bestFit="1" customWidth="1"/>
    <col min="6" max="6" width="1.42578125" customWidth="1"/>
    <col min="7" max="7" width="22.7109375" bestFit="1" customWidth="1"/>
    <col min="8" max="8" width="1.42578125" customWidth="1"/>
    <col min="9" max="9" width="12.140625" bestFit="1" customWidth="1"/>
    <col min="10" max="10" width="18.140625" bestFit="1" customWidth="1"/>
    <col min="11" max="11" width="1.42578125" customWidth="1"/>
    <col min="12" max="12" width="13.5703125" bestFit="1" customWidth="1"/>
    <col min="13" max="13" width="18.140625" bestFit="1" customWidth="1"/>
    <col min="14" max="14" width="1.42578125" customWidth="1"/>
    <col min="15" max="15" width="14.85546875" bestFit="1" customWidth="1"/>
    <col min="16" max="16" width="1.42578125" customWidth="1"/>
    <col min="17" max="17" width="11.42578125" customWidth="1"/>
    <col min="18" max="18" width="1.42578125" customWidth="1"/>
    <col min="19" max="19" width="22.7109375" bestFit="1" customWidth="1"/>
    <col min="20" max="20" width="1.42578125" customWidth="1"/>
    <col min="21" max="21" width="22.7109375" bestFit="1" customWidth="1"/>
    <col min="22" max="22" width="1.42578125" customWidth="1"/>
    <col min="23" max="23" width="18" bestFit="1" customWidth="1"/>
  </cols>
  <sheetData>
    <row r="1" spans="1:23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20.100000000000001" customHeight="1" x14ac:dyDescent="0.45">
      <c r="A2" s="22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" x14ac:dyDescent="0.45">
      <c r="A5" s="23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21" x14ac:dyDescent="0.45">
      <c r="A6" s="23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8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1" x14ac:dyDescent="0.45">
      <c r="A8" s="1"/>
      <c r="B8" s="1"/>
      <c r="C8" s="17" t="s">
        <v>5</v>
      </c>
      <c r="D8" s="18"/>
      <c r="E8" s="18"/>
      <c r="F8" s="18"/>
      <c r="G8" s="18"/>
      <c r="H8" s="1"/>
      <c r="I8" s="17" t="s">
        <v>6</v>
      </c>
      <c r="J8" s="18"/>
      <c r="K8" s="18"/>
      <c r="L8" s="18"/>
      <c r="M8" s="18"/>
      <c r="N8" s="1"/>
      <c r="O8" s="17" t="s">
        <v>7</v>
      </c>
      <c r="P8" s="18"/>
      <c r="Q8" s="18"/>
      <c r="R8" s="18"/>
      <c r="S8" s="18"/>
      <c r="T8" s="18"/>
      <c r="U8" s="18"/>
      <c r="V8" s="18"/>
      <c r="W8" s="18"/>
    </row>
    <row r="9" spans="1:23" ht="18.75" x14ac:dyDescent="0.45">
      <c r="A9" s="19" t="s">
        <v>8</v>
      </c>
      <c r="B9" s="1"/>
      <c r="C9" s="19" t="s">
        <v>9</v>
      </c>
      <c r="D9" s="1"/>
      <c r="E9" s="19" t="s">
        <v>10</v>
      </c>
      <c r="F9" s="1"/>
      <c r="G9" s="19" t="s">
        <v>11</v>
      </c>
      <c r="H9" s="1"/>
      <c r="I9" s="19" t="s">
        <v>12</v>
      </c>
      <c r="J9" s="16"/>
      <c r="K9" s="1"/>
      <c r="L9" s="19" t="s">
        <v>13</v>
      </c>
      <c r="M9" s="16"/>
      <c r="N9" s="1"/>
      <c r="O9" s="19" t="s">
        <v>9</v>
      </c>
      <c r="P9" s="1"/>
      <c r="Q9" s="21" t="s">
        <v>14</v>
      </c>
      <c r="R9" s="1"/>
      <c r="S9" s="19" t="s">
        <v>10</v>
      </c>
      <c r="T9" s="1"/>
      <c r="U9" s="19" t="s">
        <v>11</v>
      </c>
      <c r="V9" s="1"/>
      <c r="W9" s="21" t="s">
        <v>15</v>
      </c>
    </row>
    <row r="10" spans="1:23" ht="18.75" x14ac:dyDescent="0.45">
      <c r="A10" s="20"/>
      <c r="B10" s="1"/>
      <c r="C10" s="20"/>
      <c r="D10" s="1"/>
      <c r="E10" s="20"/>
      <c r="F10" s="1"/>
      <c r="G10" s="20"/>
      <c r="H10" s="1"/>
      <c r="I10" s="2" t="s">
        <v>9</v>
      </c>
      <c r="J10" s="2" t="s">
        <v>10</v>
      </c>
      <c r="K10" s="1"/>
      <c r="L10" s="2" t="s">
        <v>9</v>
      </c>
      <c r="M10" s="2" t="s">
        <v>16</v>
      </c>
      <c r="N10" s="1"/>
      <c r="O10" s="20"/>
      <c r="P10" s="1"/>
      <c r="Q10" s="20"/>
      <c r="R10" s="1"/>
      <c r="S10" s="20"/>
      <c r="T10" s="1"/>
      <c r="U10" s="20"/>
      <c r="V10" s="1"/>
      <c r="W10" s="20"/>
    </row>
    <row r="11" spans="1:23" ht="18.75" x14ac:dyDescent="0.45">
      <c r="A11" s="3" t="s">
        <v>17</v>
      </c>
      <c r="B11" s="1"/>
      <c r="C11" s="4">
        <v>28854194</v>
      </c>
      <c r="D11" s="1"/>
      <c r="E11" s="4">
        <v>353933364192</v>
      </c>
      <c r="F11" s="1"/>
      <c r="G11" s="4">
        <v>259202060665</v>
      </c>
      <c r="H11" s="1"/>
      <c r="I11" s="1"/>
      <c r="J11" s="1"/>
      <c r="K11" s="1"/>
      <c r="L11" s="1"/>
      <c r="M11" s="1"/>
      <c r="N11" s="5"/>
      <c r="O11" s="4">
        <v>28854194</v>
      </c>
      <c r="P11" s="1"/>
      <c r="Q11" s="4">
        <v>8630</v>
      </c>
      <c r="R11" s="1"/>
      <c r="S11" s="4">
        <v>353933364192</v>
      </c>
      <c r="T11" s="1"/>
      <c r="U11" s="4">
        <v>248822445332</v>
      </c>
      <c r="V11" s="1"/>
      <c r="W11" s="6">
        <v>1.9097552178933396E-2</v>
      </c>
    </row>
    <row r="12" spans="1:23" ht="18.75" x14ac:dyDescent="0.45">
      <c r="A12" s="3" t="s">
        <v>18</v>
      </c>
      <c r="B12" s="1"/>
      <c r="C12" s="4">
        <v>66312760</v>
      </c>
      <c r="D12" s="1"/>
      <c r="E12" s="4">
        <v>424169665555</v>
      </c>
      <c r="F12" s="1"/>
      <c r="G12" s="4">
        <v>128217671055</v>
      </c>
      <c r="H12" s="1"/>
      <c r="I12" s="4">
        <v>0</v>
      </c>
      <c r="J12" s="4">
        <v>0</v>
      </c>
      <c r="K12" s="1"/>
      <c r="L12" s="4">
        <v>804000</v>
      </c>
      <c r="M12" s="4">
        <v>1824092662</v>
      </c>
      <c r="N12" s="1"/>
      <c r="O12" s="4">
        <v>65508760</v>
      </c>
      <c r="P12" s="1"/>
      <c r="Q12" s="4">
        <v>2362</v>
      </c>
      <c r="R12" s="1"/>
      <c r="S12" s="4">
        <v>419026878388</v>
      </c>
      <c r="T12" s="1"/>
      <c r="U12" s="4">
        <v>154614095035</v>
      </c>
      <c r="V12" s="1"/>
      <c r="W12" s="6">
        <v>1.1866898677849055E-2</v>
      </c>
    </row>
    <row r="13" spans="1:23" ht="18.75" x14ac:dyDescent="0.45">
      <c r="A13" s="3" t="s">
        <v>19</v>
      </c>
      <c r="B13" s="1"/>
      <c r="C13" s="4">
        <v>545493596</v>
      </c>
      <c r="D13" s="1"/>
      <c r="E13" s="4">
        <v>15759550484379</v>
      </c>
      <c r="F13" s="1"/>
      <c r="G13" s="4">
        <v>8933845152011</v>
      </c>
      <c r="H13" s="1"/>
      <c r="I13" s="4">
        <v>1263971</v>
      </c>
      <c r="J13" s="4">
        <v>23254747413</v>
      </c>
      <c r="K13" s="1"/>
      <c r="L13" s="4">
        <v>150000</v>
      </c>
      <c r="M13" s="4">
        <v>2967742805</v>
      </c>
      <c r="N13" s="1"/>
      <c r="O13" s="4">
        <v>546607567</v>
      </c>
      <c r="P13" s="1"/>
      <c r="Q13" s="4">
        <v>18610</v>
      </c>
      <c r="R13" s="1"/>
      <c r="S13" s="4">
        <v>15778472805342</v>
      </c>
      <c r="T13" s="1"/>
      <c r="U13" s="4">
        <v>10164635823085</v>
      </c>
      <c r="V13" s="1"/>
      <c r="W13" s="6">
        <v>0.78015334489704291</v>
      </c>
    </row>
    <row r="14" spans="1:23" ht="18.75" x14ac:dyDescent="0.45">
      <c r="A14" s="3" t="s">
        <v>20</v>
      </c>
      <c r="B14" s="1"/>
      <c r="C14" s="4">
        <v>2611837</v>
      </c>
      <c r="D14" s="1"/>
      <c r="E14" s="4">
        <v>85095206737</v>
      </c>
      <c r="F14" s="1"/>
      <c r="G14" s="4">
        <v>110308967728</v>
      </c>
      <c r="H14" s="1"/>
      <c r="I14" s="4">
        <v>172000</v>
      </c>
      <c r="J14" s="4">
        <v>6935110280</v>
      </c>
      <c r="K14" s="1"/>
      <c r="L14" s="4">
        <v>255000</v>
      </c>
      <c r="M14" s="4">
        <v>10335080108</v>
      </c>
      <c r="N14" s="1"/>
      <c r="O14" s="4">
        <v>2528837</v>
      </c>
      <c r="P14" s="1"/>
      <c r="Q14" s="4">
        <v>39530</v>
      </c>
      <c r="R14" s="1"/>
      <c r="S14" s="4">
        <v>83654336579</v>
      </c>
      <c r="T14" s="1"/>
      <c r="U14" s="4">
        <v>99644638985</v>
      </c>
      <c r="V14" s="1"/>
      <c r="W14" s="6">
        <v>7.6478980416252893E-3</v>
      </c>
    </row>
    <row r="15" spans="1:23" ht="18.75" x14ac:dyDescent="0.45">
      <c r="A15" s="3" t="s">
        <v>21</v>
      </c>
      <c r="B15" s="1"/>
      <c r="C15" s="4">
        <v>139076467</v>
      </c>
      <c r="D15" s="1"/>
      <c r="E15" s="4">
        <v>1309604545849</v>
      </c>
      <c r="F15" s="1"/>
      <c r="G15" s="4">
        <v>545599238643</v>
      </c>
      <c r="H15" s="1"/>
      <c r="I15" s="4">
        <v>3546737</v>
      </c>
      <c r="J15" s="4">
        <v>11130626663</v>
      </c>
      <c r="K15" s="1"/>
      <c r="L15" s="4">
        <v>4800000</v>
      </c>
      <c r="M15" s="4">
        <v>10872830493</v>
      </c>
      <c r="N15" s="1"/>
      <c r="O15" s="4">
        <v>278431859</v>
      </c>
      <c r="P15" s="1"/>
      <c r="Q15" s="4">
        <v>2418</v>
      </c>
      <c r="R15" s="1"/>
      <c r="S15" s="4">
        <v>1289478902412</v>
      </c>
      <c r="T15" s="1"/>
      <c r="U15" s="4">
        <v>672736566403</v>
      </c>
      <c r="V15" s="1"/>
      <c r="W15" s="6">
        <v>5.1633692701698992E-2</v>
      </c>
    </row>
    <row r="16" spans="1:23" ht="18.75" x14ac:dyDescent="0.45">
      <c r="A16" s="3" t="s">
        <v>22</v>
      </c>
      <c r="B16" s="1"/>
      <c r="C16" s="4">
        <v>4434335</v>
      </c>
      <c r="D16" s="1"/>
      <c r="E16" s="4">
        <v>154905960279</v>
      </c>
      <c r="F16" s="1"/>
      <c r="G16" s="4">
        <v>131542991146</v>
      </c>
      <c r="H16" s="1"/>
      <c r="I16" s="4">
        <v>800000</v>
      </c>
      <c r="J16" s="4">
        <v>30870388786</v>
      </c>
      <c r="K16" s="1"/>
      <c r="L16" s="4">
        <v>1250000</v>
      </c>
      <c r="M16" s="4">
        <v>42898112748</v>
      </c>
      <c r="N16" s="1"/>
      <c r="O16" s="4">
        <v>3984335</v>
      </c>
      <c r="P16" s="1"/>
      <c r="Q16" s="4">
        <v>41840</v>
      </c>
      <c r="R16" s="1"/>
      <c r="S16" s="4">
        <v>142052410258</v>
      </c>
      <c r="T16" s="1"/>
      <c r="U16" s="4">
        <v>166170454937</v>
      </c>
      <c r="V16" s="1"/>
      <c r="W16" s="6">
        <v>1.2753869248098473E-2</v>
      </c>
    </row>
    <row r="17" spans="1:23" ht="18.75" x14ac:dyDescent="0.45">
      <c r="A17" s="3" t="s">
        <v>23</v>
      </c>
      <c r="B17" s="1"/>
      <c r="C17" s="4">
        <v>37473997</v>
      </c>
      <c r="D17" s="1"/>
      <c r="E17" s="4">
        <v>328930520944</v>
      </c>
      <c r="F17" s="1"/>
      <c r="G17" s="4">
        <v>277096824041</v>
      </c>
      <c r="H17" s="1"/>
      <c r="I17" s="4">
        <v>400000</v>
      </c>
      <c r="J17" s="4">
        <v>3186311574</v>
      </c>
      <c r="K17" s="1"/>
      <c r="L17" s="4">
        <v>2850000</v>
      </c>
      <c r="M17" s="4">
        <v>22892088906</v>
      </c>
      <c r="N17" s="1"/>
      <c r="O17" s="4">
        <v>35023997</v>
      </c>
      <c r="P17" s="1"/>
      <c r="Q17" s="4">
        <v>8150</v>
      </c>
      <c r="R17" s="1"/>
      <c r="S17" s="4">
        <v>307113033547</v>
      </c>
      <c r="T17" s="1"/>
      <c r="U17" s="4">
        <v>285228636913</v>
      </c>
      <c r="V17" s="1"/>
      <c r="W17" s="6">
        <v>2.1891790224567529E-2</v>
      </c>
    </row>
    <row r="18" spans="1:23" ht="18.75" x14ac:dyDescent="0.45">
      <c r="A18" s="7" t="s">
        <v>24</v>
      </c>
      <c r="B18" s="1"/>
      <c r="C18" s="7">
        <f>SUM(C11:$C$17)</f>
        <v>824257186</v>
      </c>
      <c r="D18" s="1"/>
      <c r="E18" s="7">
        <f>SUM(E11:$E$17)</f>
        <v>18416189747935</v>
      </c>
      <c r="F18" s="1"/>
      <c r="G18" s="7">
        <f>SUM(G11:$G$17)</f>
        <v>10385812905289</v>
      </c>
      <c r="H18" s="1"/>
      <c r="I18" s="7">
        <f>SUM(I11:$I$17)</f>
        <v>6182708</v>
      </c>
      <c r="J18" s="7">
        <f>SUM(J11:$J$17)</f>
        <v>75377184716</v>
      </c>
      <c r="K18" s="1"/>
      <c r="L18" s="7">
        <f>SUM(L11:$L$17)</f>
        <v>10109000</v>
      </c>
      <c r="M18" s="7">
        <f>SUM(M11:$M$17)</f>
        <v>91789947722</v>
      </c>
      <c r="N18" s="1"/>
      <c r="O18" s="7">
        <f>SUM(O11:$O$17)</f>
        <v>960939549</v>
      </c>
      <c r="P18" s="1"/>
      <c r="Q18" s="7">
        <f>SUM(Q11:$Q$17)</f>
        <v>121540</v>
      </c>
      <c r="R18" s="1"/>
      <c r="S18" s="7">
        <f>SUM(S11:$S$17)</f>
        <v>18373731730718</v>
      </c>
      <c r="T18" s="1"/>
      <c r="U18" s="7">
        <f>SUM(U11:$U$17)</f>
        <v>11791852660690</v>
      </c>
      <c r="V18" s="1"/>
      <c r="W18" s="8">
        <f>SUM(W11:$W$17)</f>
        <v>0.90504504596981572</v>
      </c>
    </row>
    <row r="19" spans="1:23" ht="18.75" x14ac:dyDescent="0.45">
      <c r="A19" s="1"/>
      <c r="B19" s="1"/>
      <c r="C19" s="9"/>
      <c r="D19" s="1"/>
      <c r="E19" s="9"/>
      <c r="F19" s="1"/>
      <c r="G19" s="9"/>
      <c r="H19" s="1"/>
      <c r="I19" s="9"/>
      <c r="J19" s="9"/>
      <c r="K19" s="1"/>
      <c r="L19" s="9"/>
      <c r="M19" s="9"/>
      <c r="N19" s="1"/>
      <c r="O19" s="9"/>
      <c r="P19" s="1"/>
      <c r="Q19" s="9"/>
      <c r="R19" s="1"/>
      <c r="S19" s="9"/>
      <c r="T19" s="1"/>
      <c r="U19" s="9"/>
      <c r="V19" s="1"/>
      <c r="W19" s="9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6"/>
  <sheetViews>
    <sheetView rightToLeft="1" tabSelected="1" workbookViewId="0">
      <selection activeCell="P22" sqref="P22"/>
    </sheetView>
  </sheetViews>
  <sheetFormatPr defaultRowHeight="15" x14ac:dyDescent="0.25"/>
  <cols>
    <col min="1" max="1" width="17" customWidth="1"/>
    <col min="2" max="2" width="1.42578125" customWidth="1"/>
    <col min="3" max="3" width="14.140625" customWidth="1"/>
    <col min="4" max="4" width="1.42578125" customWidth="1"/>
    <col min="5" max="5" width="14.140625" customWidth="1"/>
    <col min="6" max="6" width="1.42578125" customWidth="1"/>
    <col min="7" max="7" width="14.140625" customWidth="1"/>
    <col min="8" max="8" width="1.42578125" customWidth="1"/>
    <col min="9" max="9" width="14.140625" customWidth="1"/>
    <col min="10" max="10" width="1.42578125" customWidth="1"/>
    <col min="11" max="11" width="14.140625" customWidth="1"/>
    <col min="12" max="12" width="1.42578125" customWidth="1"/>
    <col min="13" max="13" width="14.140625" customWidth="1"/>
    <col min="14" max="14" width="1.42578125" customWidth="1"/>
    <col min="15" max="15" width="14.140625" customWidth="1"/>
    <col min="16" max="16" width="1.42578125" customWidth="1"/>
    <col min="17" max="17" width="14.140625" customWidth="1"/>
  </cols>
  <sheetData>
    <row r="1" spans="1:19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"/>
      <c r="S1" s="1"/>
    </row>
    <row r="2" spans="1:19" ht="20.100000000000001" customHeight="1" x14ac:dyDescent="0.45">
      <c r="A2" s="22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"/>
      <c r="S2" s="1"/>
    </row>
    <row r="3" spans="1:19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"/>
      <c r="S3" s="1"/>
    </row>
    <row r="4" spans="1:19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1" x14ac:dyDescent="0.45">
      <c r="A5" s="23" t="s">
        <v>25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"/>
      <c r="S5" s="1"/>
    </row>
    <row r="6" spans="1:19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1" x14ac:dyDescent="0.45">
      <c r="A7" s="1"/>
      <c r="B7" s="1"/>
      <c r="C7" s="17" t="s">
        <v>5</v>
      </c>
      <c r="D7" s="18"/>
      <c r="E7" s="18"/>
      <c r="F7" s="18"/>
      <c r="G7" s="18"/>
      <c r="H7" s="18"/>
      <c r="I7" s="18"/>
      <c r="J7" s="1"/>
      <c r="K7" s="17" t="s">
        <v>7</v>
      </c>
      <c r="L7" s="18"/>
      <c r="M7" s="18"/>
      <c r="N7" s="18"/>
      <c r="O7" s="18"/>
      <c r="P7" s="18"/>
      <c r="Q7" s="18"/>
      <c r="R7" s="1"/>
      <c r="S7" s="1"/>
    </row>
    <row r="8" spans="1:19" ht="21" x14ac:dyDescent="0.45">
      <c r="A8" s="10" t="s">
        <v>26</v>
      </c>
      <c r="B8" s="1"/>
      <c r="C8" s="10" t="s">
        <v>27</v>
      </c>
      <c r="D8" s="1"/>
      <c r="E8" s="10" t="s">
        <v>28</v>
      </c>
      <c r="F8" s="1"/>
      <c r="G8" s="10" t="s">
        <v>29</v>
      </c>
      <c r="H8" s="1"/>
      <c r="I8" s="10" t="s">
        <v>30</v>
      </c>
      <c r="J8" s="1"/>
      <c r="K8" s="10" t="s">
        <v>27</v>
      </c>
      <c r="L8" s="1"/>
      <c r="M8" s="10" t="s">
        <v>28</v>
      </c>
      <c r="N8" s="1"/>
      <c r="O8" s="10" t="s">
        <v>29</v>
      </c>
      <c r="P8" s="1"/>
      <c r="Q8" s="10" t="s">
        <v>30</v>
      </c>
      <c r="R8" s="1"/>
      <c r="S8" s="1"/>
    </row>
    <row r="9" spans="1:19" ht="18.75" x14ac:dyDescent="0.45">
      <c r="A9" s="7" t="s">
        <v>24</v>
      </c>
      <c r="B9" s="1"/>
      <c r="C9" s="7">
        <f>SUM($C$8)</f>
        <v>0</v>
      </c>
      <c r="D9" s="1"/>
      <c r="E9" s="7">
        <f>SUM($E$8)</f>
        <v>0</v>
      </c>
      <c r="F9" s="1"/>
      <c r="G9" s="1"/>
      <c r="H9" s="1"/>
      <c r="I9" s="7">
        <f>SUM($I$8)</f>
        <v>0</v>
      </c>
      <c r="J9" s="1"/>
      <c r="K9" s="7">
        <f>SUM($K$8)</f>
        <v>0</v>
      </c>
      <c r="L9" s="1"/>
      <c r="M9" s="7">
        <f>SUM($M$8)</f>
        <v>0</v>
      </c>
      <c r="N9" s="1"/>
      <c r="O9" s="1"/>
      <c r="P9" s="1"/>
      <c r="Q9" s="7">
        <f>SUM($Q$8)</f>
        <v>0</v>
      </c>
      <c r="R9" s="1"/>
      <c r="S9" s="1"/>
    </row>
    <row r="10" spans="1:19" ht="18.75" x14ac:dyDescent="0.45">
      <c r="A10" s="1"/>
      <c r="B10" s="1"/>
      <c r="C10" s="9"/>
      <c r="D10" s="1"/>
      <c r="E10" s="9"/>
      <c r="F10" s="1"/>
      <c r="G10" s="1"/>
      <c r="H10" s="1"/>
      <c r="I10" s="9"/>
      <c r="J10" s="1"/>
      <c r="K10" s="9"/>
      <c r="L10" s="1"/>
      <c r="M10" s="9"/>
      <c r="N10" s="1"/>
      <c r="O10" s="1"/>
      <c r="P10" s="1"/>
      <c r="Q10" s="9"/>
      <c r="R10" s="1"/>
      <c r="S10" s="1"/>
    </row>
    <row r="11" spans="1:19" ht="18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8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8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8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8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6"/>
  <sheetViews>
    <sheetView rightToLeft="1" tabSelected="1" view="pageBreakPreview" zoomScale="60" zoomScaleNormal="100" workbookViewId="0">
      <selection activeCell="P22" sqref="P22"/>
    </sheetView>
  </sheetViews>
  <sheetFormatPr defaultRowHeight="15" x14ac:dyDescent="0.2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6.28515625" bestFit="1" customWidth="1"/>
    <col min="30" max="30" width="1.42578125" customWidth="1"/>
    <col min="31" max="31" width="18.42578125" customWidth="1"/>
    <col min="32" max="32" width="1.42578125" customWidth="1"/>
    <col min="33" max="33" width="18.42578125" customWidth="1"/>
    <col min="34" max="34" width="1.42578125" customWidth="1"/>
    <col min="35" max="35" width="8.5703125" customWidth="1"/>
  </cols>
  <sheetData>
    <row r="1" spans="1:35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ht="20.100000000000001" customHeight="1" x14ac:dyDescent="0.45">
      <c r="A2" s="22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1" x14ac:dyDescent="0.45">
      <c r="A5" s="23" t="s">
        <v>31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1" x14ac:dyDescent="0.45">
      <c r="A7" s="1"/>
      <c r="B7" s="1"/>
      <c r="C7" s="17" t="s">
        <v>32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"/>
      <c r="O7" s="17" t="s">
        <v>5</v>
      </c>
      <c r="P7" s="18"/>
      <c r="Q7" s="18"/>
      <c r="R7" s="18"/>
      <c r="S7" s="18"/>
      <c r="T7" s="1"/>
      <c r="U7" s="17" t="s">
        <v>6</v>
      </c>
      <c r="V7" s="18"/>
      <c r="W7" s="18"/>
      <c r="X7" s="18"/>
      <c r="Y7" s="18"/>
      <c r="Z7" s="1"/>
      <c r="AA7" s="17" t="s">
        <v>7</v>
      </c>
      <c r="AB7" s="18"/>
      <c r="AC7" s="18"/>
      <c r="AD7" s="18"/>
      <c r="AE7" s="18"/>
      <c r="AF7" s="18"/>
      <c r="AG7" s="18"/>
      <c r="AH7" s="18"/>
      <c r="AI7" s="18"/>
    </row>
    <row r="8" spans="1:35" ht="18.75" x14ac:dyDescent="0.45">
      <c r="A8" s="19" t="s">
        <v>33</v>
      </c>
      <c r="B8" s="1"/>
      <c r="C8" s="21" t="s">
        <v>34</v>
      </c>
      <c r="D8" s="1"/>
      <c r="E8" s="21" t="s">
        <v>35</v>
      </c>
      <c r="F8" s="1"/>
      <c r="G8" s="21" t="s">
        <v>36</v>
      </c>
      <c r="H8" s="1"/>
      <c r="I8" s="21" t="s">
        <v>37</v>
      </c>
      <c r="J8" s="1"/>
      <c r="K8" s="21" t="s">
        <v>38</v>
      </c>
      <c r="L8" s="1"/>
      <c r="M8" s="21" t="s">
        <v>30</v>
      </c>
      <c r="N8" s="1"/>
      <c r="O8" s="19" t="s">
        <v>9</v>
      </c>
      <c r="P8" s="1"/>
      <c r="Q8" s="19" t="s">
        <v>10</v>
      </c>
      <c r="R8" s="1"/>
      <c r="S8" s="19" t="s">
        <v>11</v>
      </c>
      <c r="T8" s="1"/>
      <c r="U8" s="19" t="s">
        <v>12</v>
      </c>
      <c r="V8" s="16"/>
      <c r="W8" s="1"/>
      <c r="X8" s="19" t="s">
        <v>13</v>
      </c>
      <c r="Y8" s="16"/>
      <c r="Z8" s="1"/>
      <c r="AA8" s="19" t="s">
        <v>9</v>
      </c>
      <c r="AB8" s="1"/>
      <c r="AC8" s="21" t="s">
        <v>39</v>
      </c>
      <c r="AD8" s="1"/>
      <c r="AE8" s="19" t="s">
        <v>10</v>
      </c>
      <c r="AF8" s="1"/>
      <c r="AG8" s="19" t="s">
        <v>11</v>
      </c>
      <c r="AH8" s="1"/>
      <c r="AI8" s="21" t="s">
        <v>15</v>
      </c>
    </row>
    <row r="9" spans="1:35" ht="18.75" x14ac:dyDescent="0.45">
      <c r="A9" s="20"/>
      <c r="B9" s="1"/>
      <c r="C9" s="20"/>
      <c r="D9" s="1"/>
      <c r="E9" s="20"/>
      <c r="F9" s="1"/>
      <c r="G9" s="20"/>
      <c r="H9" s="1"/>
      <c r="I9" s="20"/>
      <c r="J9" s="1"/>
      <c r="K9" s="20"/>
      <c r="L9" s="1"/>
      <c r="M9" s="20"/>
      <c r="N9" s="1"/>
      <c r="O9" s="20"/>
      <c r="P9" s="1"/>
      <c r="Q9" s="20"/>
      <c r="R9" s="1"/>
      <c r="S9" s="20"/>
      <c r="T9" s="1"/>
      <c r="U9" s="2" t="s">
        <v>9</v>
      </c>
      <c r="V9" s="2" t="s">
        <v>10</v>
      </c>
      <c r="W9" s="1"/>
      <c r="X9" s="2" t="s">
        <v>9</v>
      </c>
      <c r="Y9" s="2" t="s">
        <v>16</v>
      </c>
      <c r="Z9" s="1"/>
      <c r="AA9" s="20"/>
      <c r="AB9" s="1"/>
      <c r="AC9" s="20"/>
      <c r="AD9" s="1"/>
      <c r="AE9" s="20"/>
      <c r="AF9" s="1"/>
      <c r="AG9" s="20"/>
      <c r="AH9" s="1"/>
      <c r="AI9" s="20"/>
    </row>
    <row r="10" spans="1:35" ht="56.25" x14ac:dyDescent="0.45">
      <c r="A10" s="3" t="s">
        <v>40</v>
      </c>
      <c r="B10" s="1"/>
      <c r="C10" s="5" t="s">
        <v>41</v>
      </c>
      <c r="D10" s="1"/>
      <c r="E10" s="5" t="s">
        <v>42</v>
      </c>
      <c r="F10" s="1"/>
      <c r="G10" s="5" t="s">
        <v>43</v>
      </c>
      <c r="H10" s="1"/>
      <c r="I10" s="5" t="s">
        <v>44</v>
      </c>
      <c r="J10" s="1"/>
      <c r="K10" s="5" t="s">
        <v>45</v>
      </c>
      <c r="L10" s="1"/>
      <c r="M10" s="1"/>
      <c r="N10" s="1"/>
      <c r="O10" s="4">
        <v>10643</v>
      </c>
      <c r="P10" s="1"/>
      <c r="Q10" s="4">
        <v>6943319032</v>
      </c>
      <c r="R10" s="1"/>
      <c r="S10" s="4">
        <v>7645811895</v>
      </c>
      <c r="T10" s="1"/>
      <c r="U10" s="1"/>
      <c r="V10" s="1"/>
      <c r="W10" s="1"/>
      <c r="X10" s="1"/>
      <c r="Y10" s="1"/>
      <c r="Z10" s="5"/>
      <c r="AA10" s="4">
        <v>10643</v>
      </c>
      <c r="AB10" s="1"/>
      <c r="AC10" s="4">
        <v>734790</v>
      </c>
      <c r="AD10" s="1"/>
      <c r="AE10" s="4">
        <v>6943319032</v>
      </c>
      <c r="AF10" s="1"/>
      <c r="AG10" s="4">
        <v>7814700202</v>
      </c>
      <c r="AH10" s="1"/>
      <c r="AI10" s="6">
        <v>5.9979172968614432E-4</v>
      </c>
    </row>
    <row r="11" spans="1:35" ht="56.25" x14ac:dyDescent="0.45">
      <c r="A11" s="3" t="s">
        <v>46</v>
      </c>
      <c r="B11" s="1"/>
      <c r="C11" s="5" t="s">
        <v>41</v>
      </c>
      <c r="D11" s="1"/>
      <c r="E11" s="5" t="s">
        <v>42</v>
      </c>
      <c r="F11" s="1"/>
      <c r="G11" s="5" t="s">
        <v>47</v>
      </c>
      <c r="H11" s="1"/>
      <c r="I11" s="5" t="s">
        <v>48</v>
      </c>
      <c r="J11" s="1"/>
      <c r="K11" s="5" t="s">
        <v>45</v>
      </c>
      <c r="L11" s="1"/>
      <c r="M11" s="1"/>
      <c r="N11" s="1"/>
      <c r="O11" s="4">
        <v>7335</v>
      </c>
      <c r="P11" s="1"/>
      <c r="Q11" s="4">
        <v>5136486089</v>
      </c>
      <c r="R11" s="1"/>
      <c r="S11" s="4">
        <v>5502465668</v>
      </c>
      <c r="T11" s="1"/>
      <c r="U11" s="1"/>
      <c r="V11" s="1"/>
      <c r="W11" s="1"/>
      <c r="X11" s="1"/>
      <c r="Y11" s="1"/>
      <c r="Z11" s="5"/>
      <c r="AA11" s="4">
        <v>7335</v>
      </c>
      <c r="AB11" s="1"/>
      <c r="AC11" s="4">
        <v>764390</v>
      </c>
      <c r="AD11" s="1"/>
      <c r="AE11" s="4">
        <v>5136486089</v>
      </c>
      <c r="AF11" s="1"/>
      <c r="AG11" s="4">
        <v>5602735720</v>
      </c>
      <c r="AH11" s="1"/>
      <c r="AI11" s="6">
        <v>4.3001963755603901E-4</v>
      </c>
    </row>
    <row r="12" spans="1:35" ht="56.25" x14ac:dyDescent="0.45">
      <c r="A12" s="3" t="s">
        <v>49</v>
      </c>
      <c r="B12" s="1"/>
      <c r="C12" s="5" t="s">
        <v>41</v>
      </c>
      <c r="D12" s="1"/>
      <c r="E12" s="5" t="s">
        <v>42</v>
      </c>
      <c r="F12" s="1"/>
      <c r="G12" s="5" t="s">
        <v>50</v>
      </c>
      <c r="H12" s="1"/>
      <c r="I12" s="5" t="s">
        <v>51</v>
      </c>
      <c r="J12" s="1"/>
      <c r="K12" s="5" t="s">
        <v>45</v>
      </c>
      <c r="L12" s="1"/>
      <c r="M12" s="1"/>
      <c r="N12" s="1"/>
      <c r="O12" s="4">
        <v>35408</v>
      </c>
      <c r="P12" s="1"/>
      <c r="Q12" s="4">
        <v>25039613775</v>
      </c>
      <c r="R12" s="1"/>
      <c r="S12" s="4">
        <v>27609185298</v>
      </c>
      <c r="T12" s="1"/>
      <c r="U12" s="1"/>
      <c r="V12" s="1"/>
      <c r="W12" s="1"/>
      <c r="X12" s="1"/>
      <c r="Y12" s="1"/>
      <c r="Z12" s="5"/>
      <c r="AA12" s="4">
        <v>35408</v>
      </c>
      <c r="AB12" s="1"/>
      <c r="AC12" s="4">
        <v>796210</v>
      </c>
      <c r="AD12" s="1"/>
      <c r="AE12" s="4">
        <v>25039613775</v>
      </c>
      <c r="AF12" s="1"/>
      <c r="AG12" s="4">
        <v>28171764332</v>
      </c>
      <c r="AH12" s="1"/>
      <c r="AI12" s="6">
        <v>2.1622315405876022E-3</v>
      </c>
    </row>
    <row r="13" spans="1:35" ht="18.75" x14ac:dyDescent="0.45">
      <c r="A13" s="7" t="s">
        <v>24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7">
        <f>SUM(O10:$O$12)</f>
        <v>53386</v>
      </c>
      <c r="P13" s="1"/>
      <c r="Q13" s="7">
        <f>SUM(Q10:$Q$12)</f>
        <v>37119418896</v>
      </c>
      <c r="R13" s="1"/>
      <c r="S13" s="7">
        <f>SUM(S10:$S$12)</f>
        <v>40757462861</v>
      </c>
      <c r="T13" s="1"/>
      <c r="U13" s="7">
        <f>SUM(U10:$U$12)</f>
        <v>0</v>
      </c>
      <c r="V13" s="7">
        <f>SUM(V10:$V$12)</f>
        <v>0</v>
      </c>
      <c r="W13" s="1"/>
      <c r="X13" s="7">
        <f>SUM(X10:$X$12)</f>
        <v>0</v>
      </c>
      <c r="Y13" s="7">
        <f>SUM(Y10:$Y$12)</f>
        <v>0</v>
      </c>
      <c r="Z13" s="1"/>
      <c r="AA13" s="7">
        <f>SUM(AA10:$AA$12)</f>
        <v>53386</v>
      </c>
      <c r="AB13" s="1"/>
      <c r="AC13" s="7">
        <f>SUM(AC10:$AC$12)</f>
        <v>2295390</v>
      </c>
      <c r="AD13" s="1"/>
      <c r="AE13" s="7">
        <f>SUM(AE10:$AE$12)</f>
        <v>37119418896</v>
      </c>
      <c r="AF13" s="1"/>
      <c r="AG13" s="7">
        <f>SUM(AG10:$AG$12)</f>
        <v>41589200254</v>
      </c>
      <c r="AH13" s="1"/>
      <c r="AI13" s="8">
        <f>SUM(AI10:$AI$12)</f>
        <v>3.1920429078297853E-3</v>
      </c>
    </row>
    <row r="14" spans="1:35" ht="18.7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1"/>
      <c r="Q14" s="9"/>
      <c r="R14" s="1"/>
      <c r="S14" s="9"/>
      <c r="T14" s="1"/>
      <c r="U14" s="9"/>
      <c r="V14" s="9"/>
      <c r="W14" s="1"/>
      <c r="X14" s="9"/>
      <c r="Y14" s="9"/>
      <c r="Z14" s="1"/>
      <c r="AA14" s="9"/>
      <c r="AB14" s="1"/>
      <c r="AC14" s="9"/>
      <c r="AD14" s="1"/>
      <c r="AE14" s="9"/>
      <c r="AF14" s="1"/>
      <c r="AG14" s="9"/>
      <c r="AH14" s="1"/>
      <c r="AI14" s="9"/>
    </row>
    <row r="15" spans="1:35" ht="18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tabSelected="1" view="pageBreakPreview" zoomScale="60" zoomScaleNormal="100" workbookViewId="0">
      <selection activeCell="P22" sqref="P22"/>
    </sheetView>
  </sheetViews>
  <sheetFormatPr defaultRowHeight="15" x14ac:dyDescent="0.2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0.100000000000001" customHeight="1" x14ac:dyDescent="0.45">
      <c r="A2" s="22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1" x14ac:dyDescent="0.45">
      <c r="A5" s="23" t="s">
        <v>52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21" x14ac:dyDescent="0.45">
      <c r="A6" s="23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18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1" x14ac:dyDescent="0.45">
      <c r="A8" s="1"/>
      <c r="B8" s="1"/>
      <c r="C8" s="17" t="s">
        <v>7</v>
      </c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42" x14ac:dyDescent="0.45">
      <c r="A9" s="10" t="s">
        <v>54</v>
      </c>
      <c r="B9" s="1"/>
      <c r="C9" s="10" t="s">
        <v>9</v>
      </c>
      <c r="D9" s="1"/>
      <c r="E9" s="10" t="s">
        <v>55</v>
      </c>
      <c r="F9" s="1"/>
      <c r="G9" s="10" t="s">
        <v>56</v>
      </c>
      <c r="H9" s="1"/>
      <c r="I9" s="10" t="s">
        <v>57</v>
      </c>
      <c r="J9" s="1"/>
      <c r="K9" s="11" t="s">
        <v>58</v>
      </c>
      <c r="L9" s="1"/>
      <c r="M9" s="10" t="s">
        <v>59</v>
      </c>
    </row>
    <row r="10" spans="1:13" ht="18.75" x14ac:dyDescent="0.45">
      <c r="A10" s="7" t="s">
        <v>24</v>
      </c>
      <c r="B10" s="1"/>
      <c r="C10" s="1"/>
      <c r="D10" s="1"/>
      <c r="E10" s="1"/>
      <c r="F10" s="1"/>
      <c r="G10" s="1"/>
      <c r="H10" s="1"/>
      <c r="I10" s="1"/>
      <c r="J10" s="1"/>
      <c r="K10" s="7">
        <f>SUM($K$9)</f>
        <v>0</v>
      </c>
      <c r="L10" s="1"/>
      <c r="M10" s="1"/>
    </row>
    <row r="11" spans="1:13" ht="18.75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9"/>
      <c r="L11" s="1"/>
      <c r="M11" s="1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0"/>
  <sheetViews>
    <sheetView rightToLeft="1" tabSelected="1" view="pageBreakPreview" zoomScale="60" zoomScaleNormal="100" workbookViewId="0">
      <selection activeCell="P22" sqref="P22"/>
    </sheetView>
  </sheetViews>
  <sheetFormatPr defaultRowHeight="15" x14ac:dyDescent="0.2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7109375" customWidth="1"/>
  </cols>
  <sheetData>
    <row r="1" spans="1:19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0.100000000000001" customHeight="1" x14ac:dyDescent="0.45">
      <c r="A2" s="22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1" x14ac:dyDescent="0.45">
      <c r="A5" s="23" t="s">
        <v>60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1" x14ac:dyDescent="0.45">
      <c r="A7" s="1"/>
      <c r="B7" s="1"/>
      <c r="C7" s="17" t="s">
        <v>61</v>
      </c>
      <c r="D7" s="18"/>
      <c r="E7" s="18"/>
      <c r="F7" s="18"/>
      <c r="G7" s="18"/>
      <c r="H7" s="18"/>
      <c r="I7" s="18"/>
      <c r="J7" s="1"/>
      <c r="K7" s="10" t="s">
        <v>5</v>
      </c>
      <c r="L7" s="1"/>
      <c r="M7" s="17" t="s">
        <v>6</v>
      </c>
      <c r="N7" s="18"/>
      <c r="O7" s="18"/>
      <c r="P7" s="1"/>
      <c r="Q7" s="17" t="s">
        <v>7</v>
      </c>
      <c r="R7" s="18"/>
      <c r="S7" s="18"/>
    </row>
    <row r="8" spans="1:19" ht="63" x14ac:dyDescent="0.45">
      <c r="A8" s="10" t="s">
        <v>62</v>
      </c>
      <c r="B8" s="1"/>
      <c r="C8" s="10" t="s">
        <v>63</v>
      </c>
      <c r="D8" s="1"/>
      <c r="E8" s="10" t="s">
        <v>64</v>
      </c>
      <c r="F8" s="1"/>
      <c r="G8" s="11" t="s">
        <v>65</v>
      </c>
      <c r="H8" s="1"/>
      <c r="I8" s="11" t="s">
        <v>66</v>
      </c>
      <c r="J8" s="1"/>
      <c r="K8" s="10" t="s">
        <v>67</v>
      </c>
      <c r="L8" s="1"/>
      <c r="M8" s="10" t="s">
        <v>68</v>
      </c>
      <c r="N8" s="1"/>
      <c r="O8" s="10" t="s">
        <v>69</v>
      </c>
      <c r="P8" s="1"/>
      <c r="Q8" s="10" t="s">
        <v>67</v>
      </c>
      <c r="R8" s="1"/>
      <c r="S8" s="11" t="s">
        <v>15</v>
      </c>
    </row>
    <row r="9" spans="1:19" ht="37.5" x14ac:dyDescent="0.45">
      <c r="A9" s="3" t="s">
        <v>70</v>
      </c>
      <c r="B9" s="1"/>
      <c r="C9" s="5" t="s">
        <v>71</v>
      </c>
      <c r="D9" s="1"/>
      <c r="E9" s="12" t="s">
        <v>72</v>
      </c>
      <c r="F9" s="1"/>
      <c r="G9" s="5" t="s">
        <v>73</v>
      </c>
      <c r="H9" s="1"/>
      <c r="I9" s="5" t="s">
        <v>45</v>
      </c>
      <c r="J9" s="1"/>
      <c r="K9" s="4">
        <v>23532082</v>
      </c>
      <c r="L9" s="1"/>
      <c r="M9" s="1"/>
      <c r="N9" s="1"/>
      <c r="O9" s="1"/>
      <c r="P9" s="5"/>
      <c r="Q9" s="4">
        <v>23532082</v>
      </c>
      <c r="R9" s="1"/>
      <c r="S9" s="6">
        <v>1.8061279129151911E-6</v>
      </c>
    </row>
    <row r="10" spans="1:19" ht="37.5" x14ac:dyDescent="0.45">
      <c r="A10" s="3" t="s">
        <v>70</v>
      </c>
      <c r="B10" s="1"/>
      <c r="C10" s="5" t="s">
        <v>74</v>
      </c>
      <c r="D10" s="1"/>
      <c r="E10" s="12" t="s">
        <v>72</v>
      </c>
      <c r="F10" s="1"/>
      <c r="G10" s="5" t="s">
        <v>73</v>
      </c>
      <c r="H10" s="1"/>
      <c r="I10" s="5" t="s">
        <v>45</v>
      </c>
      <c r="J10" s="1"/>
      <c r="K10" s="4">
        <v>135806057</v>
      </c>
      <c r="L10" s="1"/>
      <c r="M10" s="1"/>
      <c r="N10" s="1"/>
      <c r="O10" s="1"/>
      <c r="P10" s="5"/>
      <c r="Q10" s="4">
        <v>135806057</v>
      </c>
      <c r="R10" s="1"/>
      <c r="S10" s="6">
        <v>1.0423349293558107E-5</v>
      </c>
    </row>
    <row r="11" spans="1:19" ht="37.5" x14ac:dyDescent="0.45">
      <c r="A11" s="3" t="s">
        <v>70</v>
      </c>
      <c r="B11" s="1"/>
      <c r="C11" s="5" t="s">
        <v>75</v>
      </c>
      <c r="D11" s="1"/>
      <c r="E11" s="12" t="s">
        <v>76</v>
      </c>
      <c r="F11" s="1"/>
      <c r="G11" s="5" t="s">
        <v>77</v>
      </c>
      <c r="H11" s="1"/>
      <c r="I11" s="5" t="s">
        <v>45</v>
      </c>
      <c r="J11" s="1"/>
      <c r="K11" s="4">
        <v>2498909719</v>
      </c>
      <c r="L11" s="1"/>
      <c r="M11" s="4">
        <v>15779724</v>
      </c>
      <c r="N11" s="1"/>
      <c r="O11" s="4">
        <v>0</v>
      </c>
      <c r="P11" s="1"/>
      <c r="Q11" s="4">
        <v>2514689443</v>
      </c>
      <c r="R11" s="1"/>
      <c r="S11" s="6">
        <v>1.9300675542926693E-4</v>
      </c>
    </row>
    <row r="12" spans="1:19" ht="37.5" x14ac:dyDescent="0.45">
      <c r="A12" s="3" t="s">
        <v>78</v>
      </c>
      <c r="B12" s="1"/>
      <c r="C12" s="5" t="s">
        <v>79</v>
      </c>
      <c r="D12" s="1"/>
      <c r="E12" s="12" t="s">
        <v>72</v>
      </c>
      <c r="F12" s="1"/>
      <c r="G12" s="5" t="s">
        <v>80</v>
      </c>
      <c r="H12" s="1"/>
      <c r="I12" s="5" t="s">
        <v>45</v>
      </c>
      <c r="J12" s="1"/>
      <c r="K12" s="4">
        <v>2512389129</v>
      </c>
      <c r="L12" s="1"/>
      <c r="M12" s="1"/>
      <c r="N12" s="1"/>
      <c r="O12" s="1"/>
      <c r="P12" s="5"/>
      <c r="Q12" s="4">
        <v>2512389129</v>
      </c>
      <c r="R12" s="1"/>
      <c r="S12" s="6">
        <v>1.9283020235912762E-4</v>
      </c>
    </row>
    <row r="13" spans="1:19" ht="37.5" x14ac:dyDescent="0.45">
      <c r="A13" s="3" t="s">
        <v>78</v>
      </c>
      <c r="B13" s="1"/>
      <c r="C13" s="5" t="s">
        <v>81</v>
      </c>
      <c r="D13" s="1"/>
      <c r="E13" s="12" t="s">
        <v>72</v>
      </c>
      <c r="F13" s="1"/>
      <c r="G13" s="5" t="s">
        <v>82</v>
      </c>
      <c r="H13" s="1"/>
      <c r="I13" s="5" t="s">
        <v>45</v>
      </c>
      <c r="J13" s="1"/>
      <c r="K13" s="4">
        <v>861253722</v>
      </c>
      <c r="L13" s="1"/>
      <c r="M13" s="1"/>
      <c r="N13" s="1"/>
      <c r="O13" s="1"/>
      <c r="P13" s="5"/>
      <c r="Q13" s="4">
        <v>861253722</v>
      </c>
      <c r="R13" s="1"/>
      <c r="S13" s="6">
        <v>6.6102709798746239E-5</v>
      </c>
    </row>
    <row r="14" spans="1:19" ht="37.5" x14ac:dyDescent="0.45">
      <c r="A14" s="3" t="s">
        <v>78</v>
      </c>
      <c r="B14" s="1"/>
      <c r="C14" s="5" t="s">
        <v>83</v>
      </c>
      <c r="D14" s="1"/>
      <c r="E14" s="12" t="s">
        <v>76</v>
      </c>
      <c r="F14" s="1"/>
      <c r="G14" s="5" t="s">
        <v>84</v>
      </c>
      <c r="H14" s="1"/>
      <c r="I14" s="5" t="s">
        <v>45</v>
      </c>
      <c r="J14" s="1"/>
      <c r="K14" s="4">
        <v>688690389</v>
      </c>
      <c r="L14" s="1"/>
      <c r="M14" s="4">
        <v>4532</v>
      </c>
      <c r="N14" s="1"/>
      <c r="O14" s="4">
        <v>0</v>
      </c>
      <c r="P14" s="1"/>
      <c r="Q14" s="4">
        <v>688694921</v>
      </c>
      <c r="R14" s="1"/>
      <c r="S14" s="6">
        <v>5.2858523963201488E-5</v>
      </c>
    </row>
    <row r="15" spans="1:19" ht="37.5" x14ac:dyDescent="0.45">
      <c r="A15" s="3" t="s">
        <v>78</v>
      </c>
      <c r="B15" s="1"/>
      <c r="C15" s="5" t="s">
        <v>85</v>
      </c>
      <c r="D15" s="1"/>
      <c r="E15" s="12" t="s">
        <v>76</v>
      </c>
      <c r="F15" s="1"/>
      <c r="G15" s="5" t="s">
        <v>86</v>
      </c>
      <c r="H15" s="1"/>
      <c r="I15" s="5" t="s">
        <v>45</v>
      </c>
      <c r="J15" s="1"/>
      <c r="K15" s="4">
        <v>388705350</v>
      </c>
      <c r="L15" s="1"/>
      <c r="M15" s="4">
        <v>3063167</v>
      </c>
      <c r="N15" s="1"/>
      <c r="O15" s="4">
        <v>0</v>
      </c>
      <c r="P15" s="1"/>
      <c r="Q15" s="4">
        <v>391768517</v>
      </c>
      <c r="R15" s="1"/>
      <c r="S15" s="6">
        <v>3.0068909922848712E-5</v>
      </c>
    </row>
    <row r="16" spans="1:19" ht="37.5" x14ac:dyDescent="0.45">
      <c r="A16" s="3" t="s">
        <v>78</v>
      </c>
      <c r="B16" s="1"/>
      <c r="C16" s="5" t="s">
        <v>87</v>
      </c>
      <c r="D16" s="1"/>
      <c r="E16" s="12" t="s">
        <v>76</v>
      </c>
      <c r="F16" s="1"/>
      <c r="G16" s="5" t="s">
        <v>88</v>
      </c>
      <c r="H16" s="1"/>
      <c r="I16" s="5" t="s">
        <v>45</v>
      </c>
      <c r="J16" s="1"/>
      <c r="K16" s="4">
        <v>440000</v>
      </c>
      <c r="L16" s="1"/>
      <c r="M16" s="1"/>
      <c r="N16" s="1"/>
      <c r="O16" s="1"/>
      <c r="P16" s="5"/>
      <c r="Q16" s="4">
        <v>440000</v>
      </c>
      <c r="R16" s="1"/>
      <c r="S16" s="6">
        <v>3.3770759496872569E-8</v>
      </c>
    </row>
    <row r="17" spans="1:19" ht="37.5" x14ac:dyDescent="0.45">
      <c r="A17" s="3" t="s">
        <v>78</v>
      </c>
      <c r="B17" s="1"/>
      <c r="C17" s="5" t="s">
        <v>89</v>
      </c>
      <c r="D17" s="1"/>
      <c r="E17" s="12" t="s">
        <v>76</v>
      </c>
      <c r="F17" s="1"/>
      <c r="G17" s="5" t="s">
        <v>88</v>
      </c>
      <c r="H17" s="1"/>
      <c r="I17" s="5" t="s">
        <v>45</v>
      </c>
      <c r="J17" s="1"/>
      <c r="K17" s="4">
        <v>440000</v>
      </c>
      <c r="L17" s="1"/>
      <c r="M17" s="1"/>
      <c r="N17" s="1"/>
      <c r="O17" s="1"/>
      <c r="P17" s="5"/>
      <c r="Q17" s="4">
        <v>440000</v>
      </c>
      <c r="R17" s="1"/>
      <c r="S17" s="6">
        <v>3.3770759496872569E-8</v>
      </c>
    </row>
    <row r="18" spans="1:19" ht="37.5" x14ac:dyDescent="0.45">
      <c r="A18" s="3" t="s">
        <v>78</v>
      </c>
      <c r="B18" s="1"/>
      <c r="C18" s="5" t="s">
        <v>90</v>
      </c>
      <c r="D18" s="1"/>
      <c r="E18" s="12" t="s">
        <v>76</v>
      </c>
      <c r="F18" s="1"/>
      <c r="G18" s="5" t="s">
        <v>91</v>
      </c>
      <c r="H18" s="1"/>
      <c r="I18" s="5" t="s">
        <v>92</v>
      </c>
      <c r="J18" s="1"/>
      <c r="K18" s="4">
        <v>384850601</v>
      </c>
      <c r="L18" s="1"/>
      <c r="M18" s="4">
        <v>3032790</v>
      </c>
      <c r="N18" s="1"/>
      <c r="O18" s="4">
        <v>0</v>
      </c>
      <c r="P18" s="1"/>
      <c r="Q18" s="4">
        <v>387883391</v>
      </c>
      <c r="R18" s="1"/>
      <c r="S18" s="6">
        <v>2.9770719796119059E-5</v>
      </c>
    </row>
    <row r="19" spans="1:19" ht="18.75" x14ac:dyDescent="0.45">
      <c r="A19" s="7" t="s">
        <v>24</v>
      </c>
      <c r="B19" s="1"/>
      <c r="C19" s="1"/>
      <c r="D19" s="1"/>
      <c r="E19" s="1"/>
      <c r="F19" s="1"/>
      <c r="G19" s="1"/>
      <c r="H19" s="1"/>
      <c r="I19" s="1"/>
      <c r="J19" s="1"/>
      <c r="K19" s="7">
        <f>SUM(K9:$K$18)</f>
        <v>7495017049</v>
      </c>
      <c r="L19" s="1"/>
      <c r="M19" s="7">
        <f>SUM(M9:$M$18)</f>
        <v>21880213</v>
      </c>
      <c r="N19" s="1"/>
      <c r="O19" s="7">
        <f>SUM(O9:$O$18)</f>
        <v>0</v>
      </c>
      <c r="P19" s="1"/>
      <c r="Q19" s="7">
        <f>SUM(Q9:$Q$18)</f>
        <v>7516897262</v>
      </c>
      <c r="R19" s="1"/>
      <c r="S19" s="8">
        <f>SUM(S9:$S$18)</f>
        <v>5.7693483999477716E-4</v>
      </c>
    </row>
    <row r="20" spans="1:19" ht="18.7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9"/>
      <c r="L20" s="1"/>
      <c r="M20" s="9"/>
      <c r="N20" s="1"/>
      <c r="O20" s="9"/>
      <c r="P20" s="1"/>
      <c r="Q20" s="9"/>
      <c r="R20" s="1"/>
      <c r="S20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2"/>
  <sheetViews>
    <sheetView rightToLeft="1" tabSelected="1" view="pageBreakPreview" zoomScale="60" zoomScaleNormal="100" workbookViewId="0">
      <selection activeCell="P22" sqref="P22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20.100000000000001" customHeight="1" x14ac:dyDescent="0.45">
      <c r="A2" s="22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1" x14ac:dyDescent="0.45">
      <c r="A5" s="23" t="s">
        <v>93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0" t="s">
        <v>5</v>
      </c>
      <c r="L7" s="1"/>
      <c r="M7" s="17" t="s">
        <v>6</v>
      </c>
      <c r="N7" s="18"/>
      <c r="O7" s="18"/>
      <c r="P7" s="18"/>
      <c r="Q7" s="18"/>
      <c r="R7" s="18"/>
      <c r="S7" s="18"/>
      <c r="T7" s="18"/>
      <c r="U7" s="18"/>
      <c r="V7" s="1"/>
      <c r="W7" s="17" t="s">
        <v>7</v>
      </c>
      <c r="X7" s="18"/>
      <c r="Y7" s="18"/>
      <c r="Z7" s="18"/>
      <c r="AA7" s="18"/>
      <c r="AB7" s="18"/>
      <c r="AC7" s="18"/>
    </row>
    <row r="8" spans="1:29" ht="18.75" x14ac:dyDescent="0.45">
      <c r="A8" s="19" t="s">
        <v>94</v>
      </c>
      <c r="B8" s="1"/>
      <c r="C8" s="21" t="s">
        <v>37</v>
      </c>
      <c r="D8" s="1"/>
      <c r="E8" s="21" t="s">
        <v>66</v>
      </c>
      <c r="F8" s="1"/>
      <c r="G8" s="21" t="s">
        <v>95</v>
      </c>
      <c r="H8" s="1"/>
      <c r="I8" s="21" t="s">
        <v>35</v>
      </c>
      <c r="J8" s="1"/>
      <c r="K8" s="19" t="s">
        <v>9</v>
      </c>
      <c r="L8" s="1"/>
      <c r="M8" s="19" t="s">
        <v>10</v>
      </c>
      <c r="N8" s="1"/>
      <c r="O8" s="19" t="s">
        <v>11</v>
      </c>
      <c r="P8" s="1"/>
      <c r="Q8" s="19" t="s">
        <v>12</v>
      </c>
      <c r="R8" s="16"/>
      <c r="S8" s="1"/>
      <c r="T8" s="19" t="s">
        <v>13</v>
      </c>
      <c r="U8" s="16"/>
      <c r="V8" s="1"/>
      <c r="W8" s="19" t="s">
        <v>9</v>
      </c>
      <c r="X8" s="1"/>
      <c r="Y8" s="19" t="s">
        <v>10</v>
      </c>
      <c r="Z8" s="1"/>
      <c r="AA8" s="19" t="s">
        <v>11</v>
      </c>
      <c r="AB8" s="1"/>
      <c r="AC8" s="21" t="s">
        <v>15</v>
      </c>
    </row>
    <row r="9" spans="1:29" ht="18.75" x14ac:dyDescent="0.45">
      <c r="A9" s="20"/>
      <c r="B9" s="1"/>
      <c r="C9" s="20"/>
      <c r="D9" s="1"/>
      <c r="E9" s="20"/>
      <c r="F9" s="1"/>
      <c r="G9" s="20"/>
      <c r="H9" s="1"/>
      <c r="I9" s="20"/>
      <c r="J9" s="1"/>
      <c r="K9" s="20"/>
      <c r="L9" s="1"/>
      <c r="M9" s="20"/>
      <c r="N9" s="1"/>
      <c r="O9" s="20"/>
      <c r="P9" s="1"/>
      <c r="Q9" s="2" t="s">
        <v>9</v>
      </c>
      <c r="R9" s="2" t="s">
        <v>10</v>
      </c>
      <c r="S9" s="1"/>
      <c r="T9" s="2" t="s">
        <v>9</v>
      </c>
      <c r="U9" s="2" t="s">
        <v>16</v>
      </c>
      <c r="V9" s="1"/>
      <c r="W9" s="20"/>
      <c r="X9" s="1"/>
      <c r="Y9" s="20"/>
      <c r="Z9" s="1"/>
      <c r="AA9" s="20"/>
      <c r="AB9" s="1"/>
      <c r="AC9" s="20"/>
    </row>
    <row r="10" spans="1:29" ht="18.75" x14ac:dyDescent="0.45">
      <c r="A10" s="7" t="s">
        <v>24</v>
      </c>
      <c r="B10" s="1"/>
      <c r="C10" s="1"/>
      <c r="D10" s="1"/>
      <c r="E10" s="1"/>
      <c r="F10" s="1"/>
      <c r="G10" s="1"/>
      <c r="H10" s="1"/>
      <c r="I10" s="1"/>
      <c r="J10" s="1"/>
      <c r="K10" s="7">
        <f>SUM($K$9)</f>
        <v>0</v>
      </c>
      <c r="L10" s="1"/>
      <c r="M10" s="7">
        <f>SUM($M$9)</f>
        <v>0</v>
      </c>
      <c r="N10" s="1"/>
      <c r="O10" s="7">
        <f>SUM($O$9)</f>
        <v>0</v>
      </c>
      <c r="P10" s="1"/>
      <c r="Q10" s="7">
        <f>SUM($Q$9)</f>
        <v>0</v>
      </c>
      <c r="R10" s="7">
        <f>SUM($R$9)</f>
        <v>0</v>
      </c>
      <c r="S10" s="1"/>
      <c r="T10" s="7">
        <f>SUM($T$9)</f>
        <v>0</v>
      </c>
      <c r="U10" s="7">
        <f>SUM($U$9)</f>
        <v>0</v>
      </c>
      <c r="V10" s="1"/>
      <c r="W10" s="7">
        <f>SUM($W$9)</f>
        <v>0</v>
      </c>
      <c r="X10" s="1"/>
      <c r="Y10" s="7">
        <f>SUM($Y$9)</f>
        <v>0</v>
      </c>
      <c r="Z10" s="1"/>
      <c r="AA10" s="7">
        <f>SUM($AA$9)</f>
        <v>0</v>
      </c>
      <c r="AB10" s="1"/>
      <c r="AC10" s="8">
        <f>SUM($AC$9)</f>
        <v>0</v>
      </c>
    </row>
    <row r="11" spans="1:29" ht="18.75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9"/>
      <c r="L11" s="1"/>
      <c r="M11" s="9"/>
      <c r="N11" s="1"/>
      <c r="O11" s="9"/>
      <c r="P11" s="1"/>
      <c r="Q11" s="9"/>
      <c r="R11" s="9"/>
      <c r="S11" s="1"/>
      <c r="T11" s="9"/>
      <c r="U11" s="9"/>
      <c r="V11" s="1"/>
      <c r="W11" s="9"/>
      <c r="X11" s="1"/>
      <c r="Y11" s="9"/>
      <c r="Z11" s="1"/>
      <c r="AA11" s="9"/>
      <c r="AB11" s="1"/>
      <c r="AC11" s="9"/>
    </row>
    <row r="12" spans="1:29" ht="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tabSelected="1" workbookViewId="0">
      <selection activeCell="P22" sqref="P22"/>
    </sheetView>
  </sheetViews>
  <sheetFormatPr defaultRowHeight="15" x14ac:dyDescent="0.2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2.140625" bestFit="1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</row>
    <row r="2" spans="1:9" ht="20.100000000000001" customHeight="1" x14ac:dyDescent="0.45">
      <c r="A2" s="22" t="s">
        <v>96</v>
      </c>
      <c r="B2" s="16"/>
      <c r="C2" s="16"/>
      <c r="D2" s="16"/>
      <c r="E2" s="16"/>
      <c r="F2" s="16"/>
      <c r="G2" s="16"/>
      <c r="H2" s="16"/>
      <c r="I2" s="16"/>
    </row>
    <row r="3" spans="1:9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</row>
    <row r="4" spans="1:9" ht="18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ht="21" x14ac:dyDescent="0.45">
      <c r="A5" s="23" t="s">
        <v>97</v>
      </c>
      <c r="B5" s="16"/>
      <c r="C5" s="16"/>
      <c r="D5" s="16"/>
      <c r="E5" s="16"/>
      <c r="F5" s="16"/>
      <c r="G5" s="16"/>
      <c r="H5" s="16"/>
      <c r="I5" s="16"/>
    </row>
    <row r="6" spans="1:9" ht="18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ht="42" x14ac:dyDescent="0.45">
      <c r="A7" s="10" t="s">
        <v>98</v>
      </c>
      <c r="B7" s="1"/>
      <c r="C7" s="10" t="s">
        <v>99</v>
      </c>
      <c r="D7" s="1"/>
      <c r="E7" s="10" t="s">
        <v>67</v>
      </c>
      <c r="F7" s="1"/>
      <c r="G7" s="11" t="s">
        <v>100</v>
      </c>
      <c r="H7" s="1"/>
      <c r="I7" s="11" t="s">
        <v>101</v>
      </c>
    </row>
    <row r="8" spans="1:9" ht="21" x14ac:dyDescent="0.45">
      <c r="A8" s="13" t="s">
        <v>102</v>
      </c>
      <c r="B8" s="1"/>
      <c r="C8" s="5" t="s">
        <v>103</v>
      </c>
      <c r="D8" s="1"/>
      <c r="E8" s="4">
        <v>-3840691703552</v>
      </c>
      <c r="F8" s="1"/>
      <c r="G8" s="6">
        <f>E8/-3701776375386</f>
        <v>1.0375266666808081</v>
      </c>
      <c r="H8" s="1"/>
      <c r="I8" s="6">
        <f>E8/13029022934493</f>
        <v>-0.29477971777792816</v>
      </c>
    </row>
    <row r="9" spans="1:9" ht="21" x14ac:dyDescent="0.45">
      <c r="A9" s="13" t="s">
        <v>104</v>
      </c>
      <c r="B9" s="1"/>
      <c r="C9" s="5" t="s">
        <v>105</v>
      </c>
      <c r="D9" s="1"/>
      <c r="E9" s="4">
        <v>72405335981</v>
      </c>
      <c r="F9" s="1"/>
      <c r="G9" s="6">
        <f>E9/-3701776375386</f>
        <v>-1.9559619122981188E-2</v>
      </c>
      <c r="H9" s="1"/>
      <c r="I9" s="6">
        <f>E9/13029022934493</f>
        <v>5.5572345175104662E-3</v>
      </c>
    </row>
    <row r="10" spans="1:9" ht="21" x14ac:dyDescent="0.45">
      <c r="A10" s="13" t="s">
        <v>106</v>
      </c>
      <c r="B10" s="1"/>
      <c r="C10" s="5" t="s">
        <v>107</v>
      </c>
      <c r="D10" s="1"/>
      <c r="E10" s="4">
        <v>643686145</v>
      </c>
      <c r="F10" s="1"/>
      <c r="G10" s="6">
        <f>E10/-3701776375386</f>
        <v>-1.7388574557880476E-4</v>
      </c>
      <c r="H10" s="1"/>
      <c r="I10" s="6">
        <f>E10/13029022934493</f>
        <v>4.9404022714236467E-5</v>
      </c>
    </row>
    <row r="11" spans="1:9" ht="21" x14ac:dyDescent="0.45">
      <c r="A11" s="13" t="s">
        <v>108</v>
      </c>
      <c r="B11" s="1"/>
      <c r="C11" s="5" t="s">
        <v>109</v>
      </c>
      <c r="D11" s="1"/>
      <c r="E11" s="4">
        <v>65866306040</v>
      </c>
      <c r="F11" s="1"/>
      <c r="G11" s="6">
        <f>E11/-3701776375386</f>
        <v>-1.7793161812248003E-2</v>
      </c>
      <c r="H11" s="1"/>
      <c r="I11" s="6">
        <f>E11/13029022934493</f>
        <v>5.0553526823278296E-3</v>
      </c>
    </row>
    <row r="12" spans="1:9" ht="21" x14ac:dyDescent="0.45">
      <c r="A12" s="10" t="s">
        <v>24</v>
      </c>
      <c r="B12" s="1"/>
      <c r="C12" s="1"/>
      <c r="D12" s="1"/>
      <c r="E12" s="7">
        <f>SUM(E8:$E$11)</f>
        <v>-3701776375386</v>
      </c>
      <c r="F12" s="1"/>
      <c r="G12" s="8">
        <f>SUM(G8:$G$11)</f>
        <v>1</v>
      </c>
      <c r="H12" s="1"/>
      <c r="I12" s="8">
        <f>SUM(I8:$I$11)</f>
        <v>-0.28411772655537565</v>
      </c>
    </row>
    <row r="13" spans="1:9" ht="18.75" x14ac:dyDescent="0.45">
      <c r="A13" s="1"/>
      <c r="B13" s="1"/>
      <c r="C13" s="1"/>
      <c r="D13" s="1"/>
      <c r="E13" s="9"/>
      <c r="F13" s="1"/>
      <c r="G13" s="9"/>
      <c r="H13" s="1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7"/>
  <sheetViews>
    <sheetView rightToLeft="1" tabSelected="1" workbookViewId="0">
      <selection activeCell="P22" sqref="P22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4.85546875" bestFit="1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7.5703125" bestFit="1" customWidth="1"/>
    <col min="12" max="12" width="1.42578125" customWidth="1"/>
    <col min="13" max="13" width="18.42578125" customWidth="1"/>
    <col min="14" max="14" width="1.42578125" customWidth="1"/>
    <col min="15" max="15" width="21.28515625" bestFit="1" customWidth="1"/>
    <col min="16" max="16" width="1.42578125" customWidth="1"/>
    <col min="17" max="17" width="18.85546875" bestFit="1" customWidth="1"/>
    <col min="18" max="18" width="1.42578125" customWidth="1"/>
    <col min="19" max="19" width="21.28515625" bestFit="1" customWidth="1"/>
  </cols>
  <sheetData>
    <row r="1" spans="1:19" ht="20.100000000000001" customHeight="1" x14ac:dyDescent="0.45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0.100000000000001" customHeight="1" x14ac:dyDescent="0.45">
      <c r="A2" s="22" t="s">
        <v>96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0.100000000000001" customHeight="1" x14ac:dyDescent="0.45">
      <c r="A3" s="22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1" x14ac:dyDescent="0.45">
      <c r="A5" s="23" t="s">
        <v>110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1" x14ac:dyDescent="0.45">
      <c r="A7" s="1"/>
      <c r="B7" s="1"/>
      <c r="C7" s="17" t="s">
        <v>111</v>
      </c>
      <c r="D7" s="18"/>
      <c r="E7" s="18"/>
      <c r="F7" s="18"/>
      <c r="G7" s="18"/>
      <c r="H7" s="1"/>
      <c r="I7" s="17" t="s">
        <v>112</v>
      </c>
      <c r="J7" s="18"/>
      <c r="K7" s="18"/>
      <c r="L7" s="18"/>
      <c r="M7" s="18"/>
      <c r="N7" s="1"/>
      <c r="O7" s="17" t="s">
        <v>7</v>
      </c>
      <c r="P7" s="18"/>
      <c r="Q7" s="18"/>
      <c r="R7" s="18"/>
      <c r="S7" s="18"/>
    </row>
    <row r="8" spans="1:19" ht="63" x14ac:dyDescent="0.45">
      <c r="A8" s="10" t="s">
        <v>26</v>
      </c>
      <c r="B8" s="1"/>
      <c r="C8" s="11" t="s">
        <v>113</v>
      </c>
      <c r="D8" s="1"/>
      <c r="E8" s="11" t="s">
        <v>114</v>
      </c>
      <c r="F8" s="1"/>
      <c r="G8" s="11" t="s">
        <v>115</v>
      </c>
      <c r="H8" s="1"/>
      <c r="I8" s="11" t="s">
        <v>116</v>
      </c>
      <c r="J8" s="1"/>
      <c r="K8" s="11" t="s">
        <v>117</v>
      </c>
      <c r="L8" s="1"/>
      <c r="M8" s="11" t="s">
        <v>118</v>
      </c>
      <c r="N8" s="1"/>
      <c r="O8" s="11" t="s">
        <v>116</v>
      </c>
      <c r="P8" s="1"/>
      <c r="Q8" s="11" t="s">
        <v>117</v>
      </c>
      <c r="R8" s="1"/>
      <c r="S8" s="11" t="s">
        <v>118</v>
      </c>
    </row>
    <row r="9" spans="1:19" ht="18.75" x14ac:dyDescent="0.45">
      <c r="A9" s="12" t="s">
        <v>17</v>
      </c>
      <c r="B9" s="1"/>
      <c r="C9" s="5" t="s">
        <v>119</v>
      </c>
      <c r="D9" s="1"/>
      <c r="E9" s="4">
        <v>28854194</v>
      </c>
      <c r="F9" s="1"/>
      <c r="G9" s="4">
        <v>1500</v>
      </c>
      <c r="H9" s="1"/>
      <c r="I9" s="4">
        <v>43281291000</v>
      </c>
      <c r="J9" s="1"/>
      <c r="K9" s="4">
        <v>-1488510008</v>
      </c>
      <c r="L9" s="1"/>
      <c r="M9" s="4">
        <v>41792780992</v>
      </c>
      <c r="N9" s="1"/>
      <c r="O9" s="4">
        <v>85101794900</v>
      </c>
      <c r="P9" s="1"/>
      <c r="Q9" s="4">
        <v>-1488510008</v>
      </c>
      <c r="R9" s="1"/>
      <c r="S9" s="4">
        <v>83613284892</v>
      </c>
    </row>
    <row r="10" spans="1:19" ht="18.75" x14ac:dyDescent="0.45">
      <c r="A10" s="12" t="s">
        <v>18</v>
      </c>
      <c r="B10" s="1"/>
      <c r="C10" s="5" t="s">
        <v>120</v>
      </c>
      <c r="D10" s="1"/>
      <c r="E10" s="4">
        <v>65001917</v>
      </c>
      <c r="F10" s="1"/>
      <c r="G10" s="4">
        <v>100</v>
      </c>
      <c r="H10" s="1"/>
      <c r="I10" s="1"/>
      <c r="J10" s="1"/>
      <c r="K10" s="1"/>
      <c r="L10" s="1"/>
      <c r="M10" s="1"/>
      <c r="N10" s="5"/>
      <c r="O10" s="4">
        <v>6500191700</v>
      </c>
      <c r="P10" s="1"/>
      <c r="Q10" s="4">
        <v>0</v>
      </c>
      <c r="R10" s="1"/>
      <c r="S10" s="4">
        <v>6500191700</v>
      </c>
    </row>
    <row r="11" spans="1:19" ht="37.5" x14ac:dyDescent="0.45">
      <c r="A11" s="12" t="s">
        <v>121</v>
      </c>
      <c r="B11" s="1"/>
      <c r="C11" s="5" t="s">
        <v>122</v>
      </c>
      <c r="D11" s="1"/>
      <c r="E11" s="4">
        <v>8349046</v>
      </c>
      <c r="F11" s="1"/>
      <c r="G11" s="4">
        <v>170</v>
      </c>
      <c r="H11" s="1"/>
      <c r="I11" s="1"/>
      <c r="J11" s="1"/>
      <c r="K11" s="1"/>
      <c r="L11" s="1"/>
      <c r="M11" s="1"/>
      <c r="N11" s="5"/>
      <c r="O11" s="4">
        <v>0</v>
      </c>
      <c r="P11" s="1"/>
      <c r="Q11" s="4">
        <v>0</v>
      </c>
      <c r="R11" s="1"/>
      <c r="S11" s="4">
        <v>0</v>
      </c>
    </row>
    <row r="12" spans="1:19" ht="18.75" x14ac:dyDescent="0.45">
      <c r="A12" s="12" t="s">
        <v>19</v>
      </c>
      <c r="B12" s="1"/>
      <c r="C12" s="5" t="s">
        <v>123</v>
      </c>
      <c r="D12" s="1"/>
      <c r="E12" s="4">
        <v>545493596</v>
      </c>
      <c r="F12" s="1"/>
      <c r="G12" s="4">
        <v>1800</v>
      </c>
      <c r="H12" s="1"/>
      <c r="I12" s="1"/>
      <c r="J12" s="1"/>
      <c r="K12" s="1"/>
      <c r="L12" s="1"/>
      <c r="M12" s="1"/>
      <c r="N12" s="5"/>
      <c r="O12" s="4">
        <v>2085884922400</v>
      </c>
      <c r="P12" s="1"/>
      <c r="Q12" s="4">
        <v>-43540496657</v>
      </c>
      <c r="R12" s="1"/>
      <c r="S12" s="4">
        <v>2042344425743</v>
      </c>
    </row>
    <row r="13" spans="1:19" ht="18.75" x14ac:dyDescent="0.45">
      <c r="A13" s="12" t="s">
        <v>21</v>
      </c>
      <c r="B13" s="1"/>
      <c r="C13" s="5" t="s">
        <v>124</v>
      </c>
      <c r="D13" s="1"/>
      <c r="E13" s="4">
        <v>144333226</v>
      </c>
      <c r="F13" s="1"/>
      <c r="G13" s="4">
        <v>460</v>
      </c>
      <c r="H13" s="1"/>
      <c r="I13" s="1"/>
      <c r="J13" s="1"/>
      <c r="K13" s="1"/>
      <c r="L13" s="1"/>
      <c r="M13" s="1"/>
      <c r="N13" s="5"/>
      <c r="O13" s="4">
        <v>135304739760</v>
      </c>
      <c r="P13" s="1"/>
      <c r="Q13" s="4">
        <v>-2020785750</v>
      </c>
      <c r="R13" s="1"/>
      <c r="S13" s="4">
        <v>133283954010</v>
      </c>
    </row>
    <row r="14" spans="1:19" ht="18.75" x14ac:dyDescent="0.45">
      <c r="A14" s="12" t="s">
        <v>22</v>
      </c>
      <c r="B14" s="1"/>
      <c r="C14" s="5" t="s">
        <v>125</v>
      </c>
      <c r="D14" s="1"/>
      <c r="E14" s="4">
        <v>21950955</v>
      </c>
      <c r="F14" s="1"/>
      <c r="G14" s="4">
        <v>1400</v>
      </c>
      <c r="H14" s="1"/>
      <c r="I14" s="1"/>
      <c r="J14" s="1"/>
      <c r="K14" s="1"/>
      <c r="L14" s="1"/>
      <c r="M14" s="1"/>
      <c r="N14" s="5"/>
      <c r="O14" s="4">
        <v>33331411400</v>
      </c>
      <c r="P14" s="1"/>
      <c r="Q14" s="4">
        <v>-638947986</v>
      </c>
      <c r="R14" s="1"/>
      <c r="S14" s="4">
        <v>32692463414</v>
      </c>
    </row>
    <row r="15" spans="1:19" ht="18.75" x14ac:dyDescent="0.45">
      <c r="A15" s="7" t="s">
        <v>24</v>
      </c>
      <c r="B15" s="1"/>
      <c r="C15" s="1"/>
      <c r="D15" s="1"/>
      <c r="E15" s="1"/>
      <c r="F15" s="1"/>
      <c r="G15" s="1"/>
      <c r="H15" s="1"/>
      <c r="I15" s="7">
        <f>SUM(I9:$I$14)</f>
        <v>43281291000</v>
      </c>
      <c r="J15" s="1"/>
      <c r="K15" s="7">
        <f>SUM(K9:$K$14)</f>
        <v>-1488510008</v>
      </c>
      <c r="L15" s="1"/>
      <c r="M15" s="7">
        <f>SUM(M9:$M$14)</f>
        <v>41792780992</v>
      </c>
      <c r="N15" s="1"/>
      <c r="O15" s="7">
        <f>SUM(O9:$O$14)</f>
        <v>2346123060160</v>
      </c>
      <c r="P15" s="1"/>
      <c r="Q15" s="7">
        <f>SUM(Q9:$Q$14)</f>
        <v>-47688740401</v>
      </c>
      <c r="R15" s="1"/>
      <c r="S15" s="7">
        <f>SUM(S9:$S$14)</f>
        <v>2298434319759</v>
      </c>
    </row>
    <row r="16" spans="1:19" ht="18.75" x14ac:dyDescent="0.45">
      <c r="A16" s="1"/>
      <c r="B16" s="1"/>
      <c r="C16" s="1"/>
      <c r="D16" s="1"/>
      <c r="E16" s="1"/>
      <c r="F16" s="1"/>
      <c r="G16" s="1"/>
      <c r="H16" s="1"/>
      <c r="I16" s="9"/>
      <c r="J16" s="1"/>
      <c r="K16" s="9"/>
      <c r="L16" s="1"/>
      <c r="M16" s="9"/>
      <c r="N16" s="1"/>
      <c r="O16" s="9"/>
      <c r="P16" s="1"/>
      <c r="Q16" s="9"/>
      <c r="R16" s="1"/>
      <c r="S16" s="9"/>
    </row>
    <row r="17" spans="1:19" ht="18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Sebeghi Hamid</cp:lastModifiedBy>
  <dcterms:created xsi:type="dcterms:W3CDTF">2022-04-26T07:40:26Z</dcterms:created>
  <dcterms:modified xsi:type="dcterms:W3CDTF">2023-03-25T14:22:40Z</dcterms:modified>
</cp:coreProperties>
</file>